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'Individuale'!$A$3:$I$59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<sst xmlns="http://schemas.openxmlformats.org/spreadsheetml/2006/main" count="261" uniqueCount="147">
  <si>
    <t>DI FELICE</t>
  </si>
  <si>
    <t>FRANCHI</t>
  </si>
  <si>
    <t>Giuseppe</t>
  </si>
  <si>
    <t>SM-35</t>
  </si>
  <si>
    <t>Avis - Aido Rieti</t>
  </si>
  <si>
    <t>DI GIULIO</t>
  </si>
  <si>
    <t>Francesco</t>
  </si>
  <si>
    <t>SM-40</t>
  </si>
  <si>
    <t>Atletica Faleria Vt</t>
  </si>
  <si>
    <t>SALVI</t>
  </si>
  <si>
    <t>Valerio</t>
  </si>
  <si>
    <t>Amat.</t>
  </si>
  <si>
    <t>Rifondazione Podistica Roma</t>
  </si>
  <si>
    <t>Silvestro</t>
  </si>
  <si>
    <t>SM-45</t>
  </si>
  <si>
    <t>Antonio</t>
  </si>
  <si>
    <t>Giorgio</t>
  </si>
  <si>
    <t>Marco</t>
  </si>
  <si>
    <t>A.S. Runners San Gemini</t>
  </si>
  <si>
    <t>SERPI</t>
  </si>
  <si>
    <t>Mario</t>
  </si>
  <si>
    <t>SM-55</t>
  </si>
  <si>
    <t>F.F.G.G. Amatori</t>
  </si>
  <si>
    <t>SCHISANO</t>
  </si>
  <si>
    <t>Albatros Roma</t>
  </si>
  <si>
    <t>DE LUCA RAPONE</t>
  </si>
  <si>
    <t>Vincenzo</t>
  </si>
  <si>
    <t>A.S.D. Enea Roma</t>
  </si>
  <si>
    <t>MASSARELLI</t>
  </si>
  <si>
    <t>Mauro</t>
  </si>
  <si>
    <t>BORTOLONI</t>
  </si>
  <si>
    <t>Natalino</t>
  </si>
  <si>
    <t>SM-60</t>
  </si>
  <si>
    <t>RESTIGLIAN</t>
  </si>
  <si>
    <t>Pasquale</t>
  </si>
  <si>
    <t>Atletica Monte Mario</t>
  </si>
  <si>
    <t>VALERI</t>
  </si>
  <si>
    <t>Luciano</t>
  </si>
  <si>
    <t>BESTIACO</t>
  </si>
  <si>
    <t>Marino</t>
  </si>
  <si>
    <t>Atl. Insieme Roma</t>
  </si>
  <si>
    <t>Fabrizio</t>
  </si>
  <si>
    <t>Atletica Myricae Tr</t>
  </si>
  <si>
    <t>GELLI</t>
  </si>
  <si>
    <t>Alessandro</t>
  </si>
  <si>
    <t>PORCHETTI</t>
  </si>
  <si>
    <t>SM-50</t>
  </si>
  <si>
    <t>Domenico</t>
  </si>
  <si>
    <t>Roberto</t>
  </si>
  <si>
    <t>Atl. Fiano Romano</t>
  </si>
  <si>
    <t>CECERA</t>
  </si>
  <si>
    <t>Atletica Mirycae Tr</t>
  </si>
  <si>
    <t>SEVERINI</t>
  </si>
  <si>
    <t>Giovanni</t>
  </si>
  <si>
    <t>Olimpia 2004</t>
  </si>
  <si>
    <t>ZERVOS</t>
  </si>
  <si>
    <t>Thi Kim Thu</t>
  </si>
  <si>
    <t>SF-45</t>
  </si>
  <si>
    <t>Daniele</t>
  </si>
  <si>
    <t>ZAMBON</t>
  </si>
  <si>
    <t>Cat Sport Roma</t>
  </si>
  <si>
    <t>SANTARELLI</t>
  </si>
  <si>
    <t>Patrizia</t>
  </si>
  <si>
    <t>SF-50</t>
  </si>
  <si>
    <t>Natalija</t>
  </si>
  <si>
    <t>SF-40</t>
  </si>
  <si>
    <t>Atl. Vita Roma</t>
  </si>
  <si>
    <t>SCOPPETTUOLO</t>
  </si>
  <si>
    <t>Angelo</t>
  </si>
  <si>
    <t>PINTUS</t>
  </si>
  <si>
    <t>SM-65</t>
  </si>
  <si>
    <t>A.S.D. Forza Maggiore Roma</t>
  </si>
  <si>
    <t>CAMAIANI</t>
  </si>
  <si>
    <t>Amatori Podistica Terni</t>
  </si>
  <si>
    <t>Pasqua</t>
  </si>
  <si>
    <t>Olimpica Flaminia Roma</t>
  </si>
  <si>
    <t>Anna Maria</t>
  </si>
  <si>
    <t>Rodolfo</t>
  </si>
  <si>
    <t>SCIUNZI</t>
  </si>
  <si>
    <t>Marcello</t>
  </si>
  <si>
    <t>SM-70</t>
  </si>
  <si>
    <t>FALCHI</t>
  </si>
  <si>
    <t>Silvio</t>
  </si>
  <si>
    <t>TETTI</t>
  </si>
  <si>
    <t>Podistica Interamna Terni</t>
  </si>
  <si>
    <t>AGABITI</t>
  </si>
  <si>
    <t>Carolina</t>
  </si>
  <si>
    <t>SENSI</t>
  </si>
  <si>
    <t>Daniela</t>
  </si>
  <si>
    <t>SF-60</t>
  </si>
  <si>
    <t>Michele</t>
  </si>
  <si>
    <t>BROGI</t>
  </si>
  <si>
    <t>Giancarlo</t>
  </si>
  <si>
    <t>ORSINGHER</t>
  </si>
  <si>
    <t>Enzo</t>
  </si>
  <si>
    <t>CANNAVO'</t>
  </si>
  <si>
    <t>Umberto</t>
  </si>
  <si>
    <t>Podistica Ostia</t>
  </si>
  <si>
    <t>SDRUSCIA</t>
  </si>
  <si>
    <t>VEROLI</t>
  </si>
  <si>
    <t>Federico</t>
  </si>
  <si>
    <t>RARU</t>
  </si>
  <si>
    <t>Carmen</t>
  </si>
  <si>
    <t>ANTONINI</t>
  </si>
  <si>
    <t>Gian Luigi</t>
  </si>
  <si>
    <t>CORSI</t>
  </si>
  <si>
    <t>Annarita</t>
  </si>
  <si>
    <t>PELLINO</t>
  </si>
  <si>
    <t>Antonino</t>
  </si>
  <si>
    <t>GIANMATTEI</t>
  </si>
  <si>
    <t>Carla</t>
  </si>
  <si>
    <t>Libera</t>
  </si>
  <si>
    <t>QUOTIDIANO</t>
  </si>
  <si>
    <t>Mariateresa</t>
  </si>
  <si>
    <t>CICOLO'</t>
  </si>
  <si>
    <t>Salvatore</t>
  </si>
  <si>
    <t>SCONOCCHIA</t>
  </si>
  <si>
    <t>Renzo</t>
  </si>
  <si>
    <t>A.S.D. Podistica Solidarietà</t>
  </si>
  <si>
    <t xml:space="preserve"> Orvinio (RI) Italia - Domenica 27/06/10</t>
  </si>
  <si>
    <r>
      <t xml:space="preserve"> Orvinio - Pozzaglia </t>
    </r>
    <r>
      <rPr>
        <i/>
        <sz val="18"/>
        <rFont val="Arial"/>
        <family val="2"/>
      </rPr>
      <t>3ª edizione</t>
    </r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</si>
  <si>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</si>
  <si>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</si>
  <si>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</si>
  <si>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</si>
  <si>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</si>
  <si>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</si>
  <si>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</si>
  <si>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</si>
  <si>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</si>
  <si>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</si>
  <si>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</si>
  <si>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GIULIANI</t>
  </si>
  <si>
    <t>SABATO</t>
  </si>
  <si>
    <t>SANTINI</t>
  </si>
  <si>
    <t>TRAVAGLINI</t>
  </si>
  <si>
    <t>COSTANTINI</t>
  </si>
  <si>
    <t>DI DONATO</t>
  </si>
  <si>
    <t>MARTINI</t>
  </si>
  <si>
    <t>RENZI</t>
  </si>
  <si>
    <t>DI MARIO</t>
  </si>
  <si>
    <t>VALENTINETTI</t>
  </si>
  <si>
    <t>NORENKO</t>
  </si>
  <si>
    <t>CAVALLUCCI</t>
  </si>
  <si>
    <t>DI LENO</t>
  </si>
  <si>
    <t>CONSAMARO</t>
  </si>
  <si>
    <t>ONESTI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</si>
</sst>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21" fontId="14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0" t="s">
        <v>120</v>
      </c>
      <c r="B1" s="40"/>
      <c r="C1" s="40"/>
      <c r="D1" s="40"/>
      <c r="E1" s="40"/>
      <c r="F1" s="40"/>
      <c r="G1" s="41"/>
      <c r="H1" s="41"/>
      <c r="I1" s="41"/>
    </row>
    <row r="2" spans="1:9" ht="24.75" customHeight="1" thickBot="1">
      <c r="A2" s="42" t="s">
        <v>119</v>
      </c>
      <c r="B2" s="43"/>
      <c r="C2" s="43"/>
      <c r="D2" s="43"/>
      <c r="E2" s="43"/>
      <c r="F2" s="43"/>
      <c r="G2" s="44"/>
      <c r="H2" s="6" t="s">
        <v>121</v>
      </c>
      <c r="I2" s="7">
        <v>10</v>
      </c>
    </row>
    <row r="3" spans="1:9" ht="37.5" customHeight="1" thickBot="1">
      <c r="A3" s="15" t="s">
        <v>122</v>
      </c>
      <c r="B3" s="8" t="s">
        <v>123</v>
      </c>
      <c r="C3" s="9" t="s">
        <v>124</v>
      </c>
      <c r="D3" s="9" t="s">
        <v>125</v>
      </c>
      <c r="E3" s="10" t="s">
        <v>126</v>
      </c>
      <c r="F3" s="11" t="s">
        <v>127</v>
      </c>
      <c r="G3" s="11" t="s">
        <v>128</v>
      </c>
      <c r="H3" s="11" t="s">
        <v>129</v>
      </c>
      <c r="I3" s="12" t="s">
        <v>130</v>
      </c>
    </row>
    <row r="4" spans="1:9" s="1" customFormat="1" ht="15" customHeight="1">
      <c r="A4" s="35">
        <v>1</v>
      </c>
      <c r="B4" s="34" t="s">
        <v>1</v>
      </c>
      <c r="C4" s="34" t="s">
        <v>2</v>
      </c>
      <c r="D4" s="35" t="s">
        <v>3</v>
      </c>
      <c r="E4" s="34" t="s">
        <v>4</v>
      </c>
      <c r="F4" s="54">
        <v>0.02685185185185185</v>
      </c>
      <c r="G4" s="16" t="str">
        <f aca="true" t="shared" si="0" ref="G4:G59">TEXT(INT((HOUR(F4)*3600+MINUTE(F4)*60+SECOND(F4))/$I$2/60),"0")&amp;"."&amp;TEXT(MOD((HOUR(F4)*3600+MINUTE(F4)*60+SECOND(F4))/$I$2,60),"00")&amp;"/km"</f>
        <v>3.52/km</v>
      </c>
      <c r="H4" s="17">
        <f aca="true" t="shared" si="1" ref="H4:H31">F4-$F$4</f>
        <v>0</v>
      </c>
      <c r="I4" s="17">
        <f>F4-INDEX($F$4:$F$1127,MATCH(D4,$D$4:$D$1127,0))</f>
        <v>0</v>
      </c>
    </row>
    <row r="5" spans="1:9" s="1" customFormat="1" ht="15" customHeight="1">
      <c r="A5" s="37">
        <v>2</v>
      </c>
      <c r="B5" s="36" t="s">
        <v>5</v>
      </c>
      <c r="C5" s="36" t="s">
        <v>6</v>
      </c>
      <c r="D5" s="37" t="s">
        <v>7</v>
      </c>
      <c r="E5" s="36" t="s">
        <v>8</v>
      </c>
      <c r="F5" s="55">
        <v>0.027222222222222228</v>
      </c>
      <c r="G5" s="18" t="str">
        <f t="shared" si="0"/>
        <v>3.55/km</v>
      </c>
      <c r="H5" s="19">
        <f t="shared" si="1"/>
        <v>0.00037037037037037854</v>
      </c>
      <c r="I5" s="19">
        <f>F5-INDEX($F$4:$F$1127,MATCH(D5,$D$4:$D$1127,0))</f>
        <v>0</v>
      </c>
    </row>
    <row r="6" spans="1:9" s="1" customFormat="1" ht="15" customHeight="1">
      <c r="A6" s="37">
        <v>3</v>
      </c>
      <c r="B6" s="36" t="s">
        <v>9</v>
      </c>
      <c r="C6" s="36" t="s">
        <v>10</v>
      </c>
      <c r="D6" s="37" t="s">
        <v>11</v>
      </c>
      <c r="E6" s="36" t="s">
        <v>12</v>
      </c>
      <c r="F6" s="55">
        <v>0.028576388888888887</v>
      </c>
      <c r="G6" s="18" t="str">
        <f t="shared" si="0"/>
        <v>4.07/km</v>
      </c>
      <c r="H6" s="19">
        <f t="shared" si="1"/>
        <v>0.0017245370370370383</v>
      </c>
      <c r="I6" s="19">
        <f>F6-INDEX($F$4:$F$1127,MATCH(D6,$D$4:$D$1127,0))</f>
        <v>0</v>
      </c>
    </row>
    <row r="7" spans="1:9" s="1" customFormat="1" ht="15" customHeight="1">
      <c r="A7" s="51">
        <v>4</v>
      </c>
      <c r="B7" s="57" t="s">
        <v>136</v>
      </c>
      <c r="C7" s="57" t="s">
        <v>13</v>
      </c>
      <c r="D7" s="51" t="s">
        <v>14</v>
      </c>
      <c r="E7" s="57" t="s">
        <v>118</v>
      </c>
      <c r="F7" s="58">
        <v>0.02908564814814815</v>
      </c>
      <c r="G7" s="52" t="str">
        <f t="shared" si="0"/>
        <v>4.11/km</v>
      </c>
      <c r="H7" s="53">
        <f t="shared" si="1"/>
        <v>0.0022337962962962997</v>
      </c>
      <c r="I7" s="53">
        <f>F7-INDEX($F$4:$F$1127,MATCH(D7,$D$4:$D$1127,0))</f>
        <v>0</v>
      </c>
    </row>
    <row r="8" spans="1:9" s="1" customFormat="1" ht="15" customHeight="1">
      <c r="A8" s="37">
        <v>5</v>
      </c>
      <c r="B8" s="36" t="s">
        <v>138</v>
      </c>
      <c r="C8" s="36" t="s">
        <v>15</v>
      </c>
      <c r="D8" s="37" t="s">
        <v>3</v>
      </c>
      <c r="E8" s="36" t="s">
        <v>4</v>
      </c>
      <c r="F8" s="55">
        <v>0.029236111111111112</v>
      </c>
      <c r="G8" s="18" t="str">
        <f t="shared" si="0"/>
        <v>4.13/km</v>
      </c>
      <c r="H8" s="19">
        <f t="shared" si="1"/>
        <v>0.002384259259259263</v>
      </c>
      <c r="I8" s="19">
        <f>F8-INDEX($F$4:$F$1127,MATCH(D8,$D$4:$D$1127,0))</f>
        <v>0.002384259259259263</v>
      </c>
    </row>
    <row r="9" spans="1:9" s="1" customFormat="1" ht="15" customHeight="1">
      <c r="A9" s="37">
        <v>6</v>
      </c>
      <c r="B9" s="36" t="s">
        <v>133</v>
      </c>
      <c r="C9" s="36" t="s">
        <v>16</v>
      </c>
      <c r="D9" s="37" t="s">
        <v>14</v>
      </c>
      <c r="E9" s="36" t="s">
        <v>4</v>
      </c>
      <c r="F9" s="55">
        <v>0.029305555555555557</v>
      </c>
      <c r="G9" s="18" t="str">
        <f t="shared" si="0"/>
        <v>4.13/km</v>
      </c>
      <c r="H9" s="19">
        <f t="shared" si="1"/>
        <v>0.002453703703703708</v>
      </c>
      <c r="I9" s="19">
        <f>F9-INDEX($F$4:$F$1127,MATCH(D9,$D$4:$D$1127,0))</f>
        <v>0.00021990740740740825</v>
      </c>
    </row>
    <row r="10" spans="1:9" s="1" customFormat="1" ht="15" customHeight="1">
      <c r="A10" s="37">
        <v>7</v>
      </c>
      <c r="B10" s="36" t="s">
        <v>143</v>
      </c>
      <c r="C10" s="36" t="s">
        <v>17</v>
      </c>
      <c r="D10" s="37" t="s">
        <v>7</v>
      </c>
      <c r="E10" s="36" t="s">
        <v>18</v>
      </c>
      <c r="F10" s="55">
        <v>0.029421296296296296</v>
      </c>
      <c r="G10" s="18" t="str">
        <f t="shared" si="0"/>
        <v>4.14/km</v>
      </c>
      <c r="H10" s="19">
        <f t="shared" si="1"/>
        <v>0.002569444444444447</v>
      </c>
      <c r="I10" s="19">
        <f>F10-INDEX($F$4:$F$1127,MATCH(D10,$D$4:$D$1127,0))</f>
        <v>0.0021990740740740686</v>
      </c>
    </row>
    <row r="11" spans="1:9" s="1" customFormat="1" ht="15" customHeight="1">
      <c r="A11" s="37">
        <v>8</v>
      </c>
      <c r="B11" s="36" t="s">
        <v>19</v>
      </c>
      <c r="C11" s="36" t="s">
        <v>20</v>
      </c>
      <c r="D11" s="37" t="s">
        <v>21</v>
      </c>
      <c r="E11" s="36" t="s">
        <v>22</v>
      </c>
      <c r="F11" s="55">
        <v>0.03263888888888889</v>
      </c>
      <c r="G11" s="18" t="str">
        <f t="shared" si="0"/>
        <v>4.42/km</v>
      </c>
      <c r="H11" s="19">
        <f t="shared" si="1"/>
        <v>0.005787037037037042</v>
      </c>
      <c r="I11" s="19">
        <f>F11-INDEX($F$4:$F$1127,MATCH(D11,$D$4:$D$1127,0))</f>
        <v>0</v>
      </c>
    </row>
    <row r="12" spans="1:9" s="1" customFormat="1" ht="15" customHeight="1">
      <c r="A12" s="37">
        <v>9</v>
      </c>
      <c r="B12" s="36" t="s">
        <v>23</v>
      </c>
      <c r="C12" s="36" t="s">
        <v>6</v>
      </c>
      <c r="D12" s="37" t="s">
        <v>21</v>
      </c>
      <c r="E12" s="36" t="s">
        <v>24</v>
      </c>
      <c r="F12" s="55">
        <v>0.03295138888888889</v>
      </c>
      <c r="G12" s="18" t="str">
        <f t="shared" si="0"/>
        <v>4.45/km</v>
      </c>
      <c r="H12" s="19">
        <f t="shared" si="1"/>
        <v>0.006099537037037042</v>
      </c>
      <c r="I12" s="19">
        <f>F12-INDEX($F$4:$F$1127,MATCH(D12,$D$4:$D$1127,0))</f>
        <v>0.0003125000000000003</v>
      </c>
    </row>
    <row r="13" spans="1:9" s="1" customFormat="1" ht="15" customHeight="1">
      <c r="A13" s="37">
        <v>10</v>
      </c>
      <c r="B13" s="36" t="s">
        <v>25</v>
      </c>
      <c r="C13" s="36" t="s">
        <v>26</v>
      </c>
      <c r="D13" s="37" t="s">
        <v>14</v>
      </c>
      <c r="E13" s="36" t="s">
        <v>27</v>
      </c>
      <c r="F13" s="55">
        <v>0.032962962962962965</v>
      </c>
      <c r="G13" s="18" t="str">
        <f t="shared" si="0"/>
        <v>4.45/km</v>
      </c>
      <c r="H13" s="19">
        <f t="shared" si="1"/>
        <v>0.006111111111111116</v>
      </c>
      <c r="I13" s="19">
        <f>F13-INDEX($F$4:$F$1127,MATCH(D13,$D$4:$D$1127,0))</f>
        <v>0.003877314814814816</v>
      </c>
    </row>
    <row r="14" spans="1:9" s="1" customFormat="1" ht="15" customHeight="1">
      <c r="A14" s="37">
        <v>11</v>
      </c>
      <c r="B14" s="36" t="s">
        <v>28</v>
      </c>
      <c r="C14" s="36" t="s">
        <v>16</v>
      </c>
      <c r="D14" s="37" t="s">
        <v>14</v>
      </c>
      <c r="E14" s="36" t="s">
        <v>18</v>
      </c>
      <c r="F14" s="55">
        <v>0.033171296296296296</v>
      </c>
      <c r="G14" s="18" t="str">
        <f t="shared" si="0"/>
        <v>4.47/km</v>
      </c>
      <c r="H14" s="19">
        <f t="shared" si="1"/>
        <v>0.006319444444444447</v>
      </c>
      <c r="I14" s="19">
        <f>F14-INDEX($F$4:$F$1127,MATCH(D14,$D$4:$D$1127,0))</f>
        <v>0.004085648148148147</v>
      </c>
    </row>
    <row r="15" spans="1:9" s="1" customFormat="1" ht="15" customHeight="1">
      <c r="A15" s="37">
        <v>12</v>
      </c>
      <c r="B15" s="36" t="s">
        <v>135</v>
      </c>
      <c r="C15" s="36" t="s">
        <v>29</v>
      </c>
      <c r="D15" s="37" t="s">
        <v>7</v>
      </c>
      <c r="E15" s="36" t="s">
        <v>8</v>
      </c>
      <c r="F15" s="55">
        <v>0.033240740740740744</v>
      </c>
      <c r="G15" s="18" t="str">
        <f t="shared" si="0"/>
        <v>4.47/km</v>
      </c>
      <c r="H15" s="19">
        <f t="shared" si="1"/>
        <v>0.006388888888888895</v>
      </c>
      <c r="I15" s="19">
        <f>F15-INDEX($F$4:$F$1127,MATCH(D15,$D$4:$D$1127,0))</f>
        <v>0.006018518518518517</v>
      </c>
    </row>
    <row r="16" spans="1:9" s="1" customFormat="1" ht="15" customHeight="1">
      <c r="A16" s="51">
        <v>13</v>
      </c>
      <c r="B16" s="57" t="s">
        <v>30</v>
      </c>
      <c r="C16" s="57" t="s">
        <v>31</v>
      </c>
      <c r="D16" s="51" t="s">
        <v>32</v>
      </c>
      <c r="E16" s="57" t="s">
        <v>118</v>
      </c>
      <c r="F16" s="58">
        <v>0.03344907407407407</v>
      </c>
      <c r="G16" s="52" t="str">
        <f t="shared" si="0"/>
        <v>4.49/km</v>
      </c>
      <c r="H16" s="53">
        <f t="shared" si="1"/>
        <v>0.00659722222222222</v>
      </c>
      <c r="I16" s="53">
        <f>F16-INDEX($F$4:$F$1127,MATCH(D16,$D$4:$D$1127,0))</f>
        <v>0</v>
      </c>
    </row>
    <row r="17" spans="1:9" s="1" customFormat="1" ht="15" customHeight="1">
      <c r="A17" s="37">
        <v>14</v>
      </c>
      <c r="B17" s="36" t="s">
        <v>33</v>
      </c>
      <c r="C17" s="36" t="s">
        <v>34</v>
      </c>
      <c r="D17" s="37" t="s">
        <v>32</v>
      </c>
      <c r="E17" s="36" t="s">
        <v>35</v>
      </c>
      <c r="F17" s="55">
        <v>0.034270833333333334</v>
      </c>
      <c r="G17" s="18" t="str">
        <f t="shared" si="0"/>
        <v>4.56/km</v>
      </c>
      <c r="H17" s="19">
        <f t="shared" si="1"/>
        <v>0.007418981481481485</v>
      </c>
      <c r="I17" s="19">
        <f>F17-INDEX($F$4:$F$1127,MATCH(D17,$D$4:$D$1127,0))</f>
        <v>0.0008217592592592651</v>
      </c>
    </row>
    <row r="18" spans="1:9" s="1" customFormat="1" ht="15" customHeight="1">
      <c r="A18" s="37">
        <v>15</v>
      </c>
      <c r="B18" s="36" t="s">
        <v>36</v>
      </c>
      <c r="C18" s="36" t="s">
        <v>37</v>
      </c>
      <c r="D18" s="37" t="s">
        <v>21</v>
      </c>
      <c r="E18" s="36" t="s">
        <v>8</v>
      </c>
      <c r="F18" s="55">
        <v>0.034571759259259253</v>
      </c>
      <c r="G18" s="18" t="str">
        <f t="shared" si="0"/>
        <v>4.59/km</v>
      </c>
      <c r="H18" s="19">
        <f t="shared" si="1"/>
        <v>0.0077199074074074045</v>
      </c>
      <c r="I18" s="19">
        <f>F18-INDEX($F$4:$F$1127,MATCH(D18,$D$4:$D$1127,0))</f>
        <v>0.0019328703703703626</v>
      </c>
    </row>
    <row r="19" spans="1:9" s="1" customFormat="1" ht="15" customHeight="1">
      <c r="A19" s="37">
        <v>16</v>
      </c>
      <c r="B19" s="36" t="s">
        <v>38</v>
      </c>
      <c r="C19" s="36" t="s">
        <v>39</v>
      </c>
      <c r="D19" s="37" t="s">
        <v>21</v>
      </c>
      <c r="E19" s="36" t="s">
        <v>40</v>
      </c>
      <c r="F19" s="55">
        <v>0.03471064814814815</v>
      </c>
      <c r="G19" s="18" t="str">
        <f t="shared" si="0"/>
        <v>4.60/km</v>
      </c>
      <c r="H19" s="19">
        <f t="shared" si="1"/>
        <v>0.007858796296296301</v>
      </c>
      <c r="I19" s="19">
        <f>F19-INDEX($F$4:$F$1127,MATCH(D19,$D$4:$D$1127,0))</f>
        <v>0.0020717592592592593</v>
      </c>
    </row>
    <row r="20" spans="1:9" s="1" customFormat="1" ht="15" customHeight="1">
      <c r="A20" s="37">
        <v>17</v>
      </c>
      <c r="B20" s="36" t="s">
        <v>134</v>
      </c>
      <c r="C20" s="36" t="s">
        <v>41</v>
      </c>
      <c r="D20" s="37" t="s">
        <v>7</v>
      </c>
      <c r="E20" s="36" t="s">
        <v>42</v>
      </c>
      <c r="F20" s="55">
        <v>0.03474537037037037</v>
      </c>
      <c r="G20" s="18" t="str">
        <f t="shared" si="0"/>
        <v>5.00/km</v>
      </c>
      <c r="H20" s="19">
        <f t="shared" si="1"/>
        <v>0.007893518518518522</v>
      </c>
      <c r="I20" s="19">
        <f>F20-INDEX($F$4:$F$1127,MATCH(D20,$D$4:$D$1127,0))</f>
        <v>0.007523148148148143</v>
      </c>
    </row>
    <row r="21" spans="1:9" s="1" customFormat="1" ht="15" customHeight="1">
      <c r="A21" s="37">
        <v>18</v>
      </c>
      <c r="B21" s="36" t="s">
        <v>43</v>
      </c>
      <c r="C21" s="36" t="s">
        <v>44</v>
      </c>
      <c r="D21" s="37" t="s">
        <v>14</v>
      </c>
      <c r="E21" s="36" t="s">
        <v>35</v>
      </c>
      <c r="F21" s="55">
        <v>0.0349537037037037</v>
      </c>
      <c r="G21" s="18" t="str">
        <f t="shared" si="0"/>
        <v>5.02/km</v>
      </c>
      <c r="H21" s="19">
        <f t="shared" si="1"/>
        <v>0.008101851851851853</v>
      </c>
      <c r="I21" s="19">
        <f>F21-INDEX($F$4:$F$1127,MATCH(D21,$D$4:$D$1127,0))</f>
        <v>0.0058680555555555534</v>
      </c>
    </row>
    <row r="22" spans="1:9" s="1" customFormat="1" ht="15" customHeight="1">
      <c r="A22" s="37">
        <v>19</v>
      </c>
      <c r="B22" s="36" t="s">
        <v>45</v>
      </c>
      <c r="C22" s="36" t="s">
        <v>41</v>
      </c>
      <c r="D22" s="37" t="s">
        <v>46</v>
      </c>
      <c r="E22" s="36" t="s">
        <v>42</v>
      </c>
      <c r="F22" s="55">
        <v>0.0349537037037037</v>
      </c>
      <c r="G22" s="18" t="str">
        <f t="shared" si="0"/>
        <v>5.02/km</v>
      </c>
      <c r="H22" s="19">
        <f t="shared" si="1"/>
        <v>0.008101851851851853</v>
      </c>
      <c r="I22" s="19">
        <f>F22-INDEX($F$4:$F$1127,MATCH(D22,$D$4:$D$1127,0))</f>
        <v>0</v>
      </c>
    </row>
    <row r="23" spans="1:9" s="1" customFormat="1" ht="15" customHeight="1">
      <c r="A23" s="37">
        <v>20</v>
      </c>
      <c r="B23" s="36" t="s">
        <v>136</v>
      </c>
      <c r="C23" s="36" t="s">
        <v>47</v>
      </c>
      <c r="D23" s="37" t="s">
        <v>46</v>
      </c>
      <c r="E23" s="36" t="s">
        <v>4</v>
      </c>
      <c r="F23" s="55">
        <v>0.035115740740740746</v>
      </c>
      <c r="G23" s="18" t="str">
        <f t="shared" si="0"/>
        <v>5.03/km</v>
      </c>
      <c r="H23" s="19">
        <f t="shared" si="1"/>
        <v>0.008263888888888897</v>
      </c>
      <c r="I23" s="19">
        <f>F23-INDEX($F$4:$F$1127,MATCH(D23,$D$4:$D$1127,0))</f>
        <v>0.00016203703703704386</v>
      </c>
    </row>
    <row r="24" spans="1:9" s="1" customFormat="1" ht="15" customHeight="1">
      <c r="A24" s="37">
        <v>21</v>
      </c>
      <c r="B24" s="36" t="s">
        <v>137</v>
      </c>
      <c r="C24" s="36" t="s">
        <v>48</v>
      </c>
      <c r="D24" s="37" t="s">
        <v>14</v>
      </c>
      <c r="E24" s="36" t="s">
        <v>49</v>
      </c>
      <c r="F24" s="55">
        <v>0.03539351851851852</v>
      </c>
      <c r="G24" s="18" t="str">
        <f t="shared" si="0"/>
        <v>5.06/km</v>
      </c>
      <c r="H24" s="19">
        <f t="shared" si="1"/>
        <v>0.00854166666666667</v>
      </c>
      <c r="I24" s="19">
        <f>F24-INDEX($F$4:$F$1127,MATCH(D24,$D$4:$D$1127,0))</f>
        <v>0.00630787037037037</v>
      </c>
    </row>
    <row r="25" spans="1:9" s="1" customFormat="1" ht="15" customHeight="1">
      <c r="A25" s="37">
        <v>22</v>
      </c>
      <c r="B25" s="36" t="s">
        <v>50</v>
      </c>
      <c r="C25" s="36" t="s">
        <v>16</v>
      </c>
      <c r="D25" s="37" t="s">
        <v>14</v>
      </c>
      <c r="E25" s="36" t="s">
        <v>51</v>
      </c>
      <c r="F25" s="55">
        <v>0.036099537037037034</v>
      </c>
      <c r="G25" s="18" t="str">
        <f t="shared" si="0"/>
        <v>5.12/km</v>
      </c>
      <c r="H25" s="19">
        <f t="shared" si="1"/>
        <v>0.009247685185185185</v>
      </c>
      <c r="I25" s="19">
        <f>F25-INDEX($F$4:$F$1127,MATCH(D25,$D$4:$D$1127,0))</f>
        <v>0.0070138888888888855</v>
      </c>
    </row>
    <row r="26" spans="1:9" s="1" customFormat="1" ht="15" customHeight="1">
      <c r="A26" s="37">
        <v>23</v>
      </c>
      <c r="B26" s="36" t="s">
        <v>52</v>
      </c>
      <c r="C26" s="36" t="s">
        <v>53</v>
      </c>
      <c r="D26" s="37" t="s">
        <v>32</v>
      </c>
      <c r="E26" s="36" t="s">
        <v>54</v>
      </c>
      <c r="F26" s="55">
        <v>0.03671296296296296</v>
      </c>
      <c r="G26" s="18" t="str">
        <f t="shared" si="0"/>
        <v>5.17/km</v>
      </c>
      <c r="H26" s="19">
        <f t="shared" si="1"/>
        <v>0.009861111111111112</v>
      </c>
      <c r="I26" s="19">
        <f>F26-INDEX($F$4:$F$1127,MATCH(D26,$D$4:$D$1127,0))</f>
        <v>0.0032638888888888926</v>
      </c>
    </row>
    <row r="27" spans="1:9" s="2" customFormat="1" ht="15" customHeight="1">
      <c r="A27" s="37">
        <v>24</v>
      </c>
      <c r="B27" s="36" t="s">
        <v>146</v>
      </c>
      <c r="C27" s="36" t="s">
        <v>20</v>
      </c>
      <c r="D27" s="37" t="s">
        <v>46</v>
      </c>
      <c r="E27" s="36" t="s">
        <v>8</v>
      </c>
      <c r="F27" s="55">
        <v>0.03688657407407408</v>
      </c>
      <c r="G27" s="18" t="str">
        <f t="shared" si="0"/>
        <v>5.19/km</v>
      </c>
      <c r="H27" s="19">
        <f t="shared" si="1"/>
        <v>0.01003472222222223</v>
      </c>
      <c r="I27" s="19">
        <f>F27-INDEX($F$4:$F$1127,MATCH(D27,$D$4:$D$1127,0))</f>
        <v>0.0019328703703703765</v>
      </c>
    </row>
    <row r="28" spans="1:9" s="1" customFormat="1" ht="15" customHeight="1">
      <c r="A28" s="37">
        <v>25</v>
      </c>
      <c r="B28" s="36" t="s">
        <v>55</v>
      </c>
      <c r="C28" s="36" t="s">
        <v>56</v>
      </c>
      <c r="D28" s="37" t="s">
        <v>57</v>
      </c>
      <c r="E28" s="36" t="s">
        <v>40</v>
      </c>
      <c r="F28" s="55">
        <v>0.037071759259259256</v>
      </c>
      <c r="G28" s="18" t="str">
        <f t="shared" si="0"/>
        <v>5.20/km</v>
      </c>
      <c r="H28" s="19">
        <f t="shared" si="1"/>
        <v>0.010219907407407407</v>
      </c>
      <c r="I28" s="19">
        <f>F28-INDEX($F$4:$F$1127,MATCH(D28,$D$4:$D$1127,0))</f>
        <v>0</v>
      </c>
    </row>
    <row r="29" spans="1:9" s="1" customFormat="1" ht="15" customHeight="1">
      <c r="A29" s="37">
        <v>26</v>
      </c>
      <c r="B29" s="36" t="s">
        <v>140</v>
      </c>
      <c r="C29" s="36" t="s">
        <v>58</v>
      </c>
      <c r="D29" s="37" t="s">
        <v>14</v>
      </c>
      <c r="E29" s="36" t="s">
        <v>27</v>
      </c>
      <c r="F29" s="55">
        <v>0.038125</v>
      </c>
      <c r="G29" s="18" t="str">
        <f t="shared" si="0"/>
        <v>5.29/km</v>
      </c>
      <c r="H29" s="19">
        <f t="shared" si="1"/>
        <v>0.01127314814814815</v>
      </c>
      <c r="I29" s="19">
        <f>F29-INDEX($F$4:$F$1127,MATCH(D29,$D$4:$D$1127,0))</f>
        <v>0.00903935185185185</v>
      </c>
    </row>
    <row r="30" spans="1:9" s="1" customFormat="1" ht="15" customHeight="1">
      <c r="A30" s="37">
        <v>27</v>
      </c>
      <c r="B30" s="36" t="s">
        <v>59</v>
      </c>
      <c r="C30" s="36" t="s">
        <v>48</v>
      </c>
      <c r="D30" s="37" t="s">
        <v>7</v>
      </c>
      <c r="E30" s="36" t="s">
        <v>60</v>
      </c>
      <c r="F30" s="55">
        <v>0.03819444444444444</v>
      </c>
      <c r="G30" s="18" t="str">
        <f t="shared" si="0"/>
        <v>5.30/km</v>
      </c>
      <c r="H30" s="19">
        <f t="shared" si="1"/>
        <v>0.011342592592592592</v>
      </c>
      <c r="I30" s="19">
        <f>F30-INDEX($F$4:$F$1127,MATCH(D30,$D$4:$D$1127,0))</f>
        <v>0.010972222222222213</v>
      </c>
    </row>
    <row r="31" spans="1:9" s="1" customFormat="1" ht="15" customHeight="1">
      <c r="A31" s="51">
        <v>28</v>
      </c>
      <c r="B31" s="57" t="s">
        <v>61</v>
      </c>
      <c r="C31" s="57" t="s">
        <v>62</v>
      </c>
      <c r="D31" s="51" t="s">
        <v>63</v>
      </c>
      <c r="E31" s="57" t="s">
        <v>118</v>
      </c>
      <c r="F31" s="58">
        <v>0.03824074074074074</v>
      </c>
      <c r="G31" s="52" t="str">
        <f t="shared" si="0"/>
        <v>5.30/km</v>
      </c>
      <c r="H31" s="53">
        <f t="shared" si="1"/>
        <v>0.011388888888888893</v>
      </c>
      <c r="I31" s="53">
        <f>F31-INDEX($F$4:$F$1127,MATCH(D31,$D$4:$D$1127,0))</f>
        <v>0</v>
      </c>
    </row>
    <row r="32" spans="1:9" s="1" customFormat="1" ht="15" customHeight="1">
      <c r="A32" s="37">
        <v>29</v>
      </c>
      <c r="B32" s="36" t="s">
        <v>142</v>
      </c>
      <c r="C32" s="36" t="s">
        <v>64</v>
      </c>
      <c r="D32" s="37" t="s">
        <v>65</v>
      </c>
      <c r="E32" s="36" t="s">
        <v>66</v>
      </c>
      <c r="F32" s="55">
        <v>0.03866898148148148</v>
      </c>
      <c r="G32" s="18" t="str">
        <f t="shared" si="0"/>
        <v>5.34/km</v>
      </c>
      <c r="H32" s="19">
        <f aca="true" t="shared" si="2" ref="H32:H59">F32-$F$4</f>
        <v>0.011817129629629629</v>
      </c>
      <c r="I32" s="19">
        <f>F32-INDEX($F$4:$F$1127,MATCH(D32,$D$4:$D$1127,0))</f>
        <v>0</v>
      </c>
    </row>
    <row r="33" spans="1:9" s="1" customFormat="1" ht="15" customHeight="1">
      <c r="A33" s="37">
        <v>30</v>
      </c>
      <c r="B33" s="36" t="s">
        <v>67</v>
      </c>
      <c r="C33" s="36" t="s">
        <v>68</v>
      </c>
      <c r="D33" s="37" t="s">
        <v>32</v>
      </c>
      <c r="E33" s="36" t="s">
        <v>8</v>
      </c>
      <c r="F33" s="55">
        <v>0.03871527777777778</v>
      </c>
      <c r="G33" s="18" t="str">
        <f t="shared" si="0"/>
        <v>5.35/km</v>
      </c>
      <c r="H33" s="19">
        <f t="shared" si="2"/>
        <v>0.01186342592592593</v>
      </c>
      <c r="I33" s="19">
        <f>F33-INDEX($F$4:$F$1127,MATCH(D33,$D$4:$D$1127,0))</f>
        <v>0.0052662037037037104</v>
      </c>
    </row>
    <row r="34" spans="1:9" s="1" customFormat="1" ht="15" customHeight="1">
      <c r="A34" s="37">
        <v>31</v>
      </c>
      <c r="B34" s="36" t="s">
        <v>69</v>
      </c>
      <c r="C34" s="36" t="s">
        <v>53</v>
      </c>
      <c r="D34" s="37" t="s">
        <v>70</v>
      </c>
      <c r="E34" s="36" t="s">
        <v>71</v>
      </c>
      <c r="F34" s="55">
        <v>0.03886574074074074</v>
      </c>
      <c r="G34" s="18" t="str">
        <f t="shared" si="0"/>
        <v>5.36/km</v>
      </c>
      <c r="H34" s="19">
        <f t="shared" si="2"/>
        <v>0.012013888888888893</v>
      </c>
      <c r="I34" s="19">
        <f>F34-INDEX($F$4:$F$1127,MATCH(D34,$D$4:$D$1127,0))</f>
        <v>0</v>
      </c>
    </row>
    <row r="35" spans="1:9" s="1" customFormat="1" ht="15" customHeight="1">
      <c r="A35" s="37">
        <v>32</v>
      </c>
      <c r="B35" s="36" t="s">
        <v>132</v>
      </c>
      <c r="C35" s="36" t="s">
        <v>20</v>
      </c>
      <c r="D35" s="37" t="s">
        <v>7</v>
      </c>
      <c r="E35" s="36" t="s">
        <v>4</v>
      </c>
      <c r="F35" s="55">
        <v>0.03893518518518519</v>
      </c>
      <c r="G35" s="18" t="str">
        <f t="shared" si="0"/>
        <v>5.36/km</v>
      </c>
      <c r="H35" s="19">
        <f t="shared" si="2"/>
        <v>0.012083333333333342</v>
      </c>
      <c r="I35" s="19">
        <f>F35-INDEX($F$4:$F$1127,MATCH(D35,$D$4:$D$1127,0))</f>
        <v>0.011712962962962963</v>
      </c>
    </row>
    <row r="36" spans="1:9" s="1" customFormat="1" ht="15" customHeight="1">
      <c r="A36" s="37">
        <v>33</v>
      </c>
      <c r="B36" s="36" t="s">
        <v>72</v>
      </c>
      <c r="C36" s="36" t="s">
        <v>37</v>
      </c>
      <c r="D36" s="37" t="s">
        <v>21</v>
      </c>
      <c r="E36" s="36" t="s">
        <v>73</v>
      </c>
      <c r="F36" s="55">
        <v>0.03991898148148148</v>
      </c>
      <c r="G36" s="18" t="str">
        <f t="shared" si="0"/>
        <v>5.45/km</v>
      </c>
      <c r="H36" s="19">
        <f t="shared" si="2"/>
        <v>0.01306712962962963</v>
      </c>
      <c r="I36" s="19">
        <f>F36-INDEX($F$4:$F$1127,MATCH(D36,$D$4:$D$1127,0))</f>
        <v>0.007280092592592588</v>
      </c>
    </row>
    <row r="37" spans="1:9" s="1" customFormat="1" ht="15" customHeight="1">
      <c r="A37" s="37">
        <v>34</v>
      </c>
      <c r="B37" s="36" t="s">
        <v>144</v>
      </c>
      <c r="C37" s="36" t="s">
        <v>74</v>
      </c>
      <c r="D37" s="37" t="s">
        <v>65</v>
      </c>
      <c r="E37" s="36" t="s">
        <v>75</v>
      </c>
      <c r="F37" s="55">
        <v>0.03993055555555556</v>
      </c>
      <c r="G37" s="18" t="str">
        <f t="shared" si="0"/>
        <v>5.45/km</v>
      </c>
      <c r="H37" s="19">
        <f t="shared" si="2"/>
        <v>0.01307870370370371</v>
      </c>
      <c r="I37" s="19">
        <f>F37-INDEX($F$4:$F$1127,MATCH(D37,$D$4:$D$1127,0))</f>
        <v>0.0012615740740740816</v>
      </c>
    </row>
    <row r="38" spans="1:9" s="1" customFormat="1" ht="15" customHeight="1">
      <c r="A38" s="37">
        <v>35</v>
      </c>
      <c r="B38" s="36" t="s">
        <v>0</v>
      </c>
      <c r="C38" s="36" t="s">
        <v>76</v>
      </c>
      <c r="D38" s="37" t="s">
        <v>63</v>
      </c>
      <c r="E38" s="36" t="s">
        <v>4</v>
      </c>
      <c r="F38" s="55">
        <v>0.04008101851851852</v>
      </c>
      <c r="G38" s="18" t="str">
        <f t="shared" si="0"/>
        <v>5.46/km</v>
      </c>
      <c r="H38" s="19">
        <f t="shared" si="2"/>
        <v>0.013229166666666674</v>
      </c>
      <c r="I38" s="19">
        <f>F38-INDEX($F$4:$F$1127,MATCH(D38,$D$4:$D$1127,0))</f>
        <v>0.001840277777777781</v>
      </c>
    </row>
    <row r="39" spans="1:9" s="1" customFormat="1" ht="15" customHeight="1">
      <c r="A39" s="37">
        <v>36</v>
      </c>
      <c r="B39" s="36" t="s">
        <v>141</v>
      </c>
      <c r="C39" s="36" t="s">
        <v>77</v>
      </c>
      <c r="D39" s="37" t="s">
        <v>46</v>
      </c>
      <c r="E39" s="36" t="s">
        <v>60</v>
      </c>
      <c r="F39" s="55">
        <v>0.04008101851851852</v>
      </c>
      <c r="G39" s="18" t="str">
        <f t="shared" si="0"/>
        <v>5.46/km</v>
      </c>
      <c r="H39" s="19">
        <f t="shared" si="2"/>
        <v>0.013229166666666674</v>
      </c>
      <c r="I39" s="19">
        <f>F39-INDEX($F$4:$F$1127,MATCH(D39,$D$4:$D$1127,0))</f>
        <v>0.005127314814814821</v>
      </c>
    </row>
    <row r="40" spans="1:9" s="1" customFormat="1" ht="15" customHeight="1">
      <c r="A40" s="37">
        <v>37</v>
      </c>
      <c r="B40" s="36" t="s">
        <v>78</v>
      </c>
      <c r="C40" s="36" t="s">
        <v>79</v>
      </c>
      <c r="D40" s="37" t="s">
        <v>80</v>
      </c>
      <c r="E40" s="36" t="s">
        <v>4</v>
      </c>
      <c r="F40" s="55">
        <v>0.04025462962962963</v>
      </c>
      <c r="G40" s="18" t="str">
        <f t="shared" si="0"/>
        <v>5.48/km</v>
      </c>
      <c r="H40" s="19">
        <f t="shared" si="2"/>
        <v>0.013402777777777784</v>
      </c>
      <c r="I40" s="19">
        <f>F40-INDEX($F$4:$F$1127,MATCH(D40,$D$4:$D$1127,0))</f>
        <v>0</v>
      </c>
    </row>
    <row r="41" spans="1:9" s="1" customFormat="1" ht="15" customHeight="1">
      <c r="A41" s="37">
        <v>38</v>
      </c>
      <c r="B41" s="36" t="s">
        <v>81</v>
      </c>
      <c r="C41" s="36" t="s">
        <v>82</v>
      </c>
      <c r="D41" s="37" t="s">
        <v>70</v>
      </c>
      <c r="E41" s="36" t="s">
        <v>73</v>
      </c>
      <c r="F41" s="55">
        <v>0.04033564814814815</v>
      </c>
      <c r="G41" s="18" t="str">
        <f t="shared" si="0"/>
        <v>5.49/km</v>
      </c>
      <c r="H41" s="19">
        <f t="shared" si="2"/>
        <v>0.0134837962962963</v>
      </c>
      <c r="I41" s="19">
        <f>F41-INDEX($F$4:$F$1127,MATCH(D41,$D$4:$D$1127,0))</f>
        <v>0.0014699074074074059</v>
      </c>
    </row>
    <row r="42" spans="1:9" s="1" customFormat="1" ht="15" customHeight="1">
      <c r="A42" s="37">
        <v>39</v>
      </c>
      <c r="B42" s="36" t="s">
        <v>83</v>
      </c>
      <c r="C42" s="36" t="s">
        <v>2</v>
      </c>
      <c r="D42" s="37" t="s">
        <v>70</v>
      </c>
      <c r="E42" s="36" t="s">
        <v>84</v>
      </c>
      <c r="F42" s="55">
        <v>0.04145833333333333</v>
      </c>
      <c r="G42" s="18" t="str">
        <f t="shared" si="0"/>
        <v>5.58/km</v>
      </c>
      <c r="H42" s="19">
        <f t="shared" si="2"/>
        <v>0.014606481481481484</v>
      </c>
      <c r="I42" s="19">
        <f>F42-INDEX($F$4:$F$1127,MATCH(D42,$D$4:$D$1127,0))</f>
        <v>0.002592592592592591</v>
      </c>
    </row>
    <row r="43" spans="1:9" s="1" customFormat="1" ht="15" customHeight="1">
      <c r="A43" s="37">
        <v>40</v>
      </c>
      <c r="B43" s="36" t="s">
        <v>85</v>
      </c>
      <c r="C43" s="36" t="s">
        <v>86</v>
      </c>
      <c r="D43" s="37" t="s">
        <v>57</v>
      </c>
      <c r="E43" s="36" t="s">
        <v>18</v>
      </c>
      <c r="F43" s="55">
        <v>0.0416550925925926</v>
      </c>
      <c r="G43" s="18" t="str">
        <f t="shared" si="0"/>
        <v>5.60/km</v>
      </c>
      <c r="H43" s="19">
        <f t="shared" si="2"/>
        <v>0.014803240740740749</v>
      </c>
      <c r="I43" s="19">
        <f>F43-INDEX($F$4:$F$1127,MATCH(D43,$D$4:$D$1127,0))</f>
        <v>0.004583333333333342</v>
      </c>
    </row>
    <row r="44" spans="1:9" s="1" customFormat="1" ht="15" customHeight="1">
      <c r="A44" s="37">
        <v>41</v>
      </c>
      <c r="B44" s="36" t="s">
        <v>87</v>
      </c>
      <c r="C44" s="36" t="s">
        <v>88</v>
      </c>
      <c r="D44" s="37" t="s">
        <v>89</v>
      </c>
      <c r="E44" s="36" t="s">
        <v>73</v>
      </c>
      <c r="F44" s="55">
        <v>0.04179398148148148</v>
      </c>
      <c r="G44" s="18" t="str">
        <f t="shared" si="0"/>
        <v>6.01/km</v>
      </c>
      <c r="H44" s="19">
        <f t="shared" si="2"/>
        <v>0.014942129629629632</v>
      </c>
      <c r="I44" s="19">
        <f>F44-INDEX($F$4:$F$1127,MATCH(D44,$D$4:$D$1127,0))</f>
        <v>0</v>
      </c>
    </row>
    <row r="45" spans="1:9" s="1" customFormat="1" ht="15" customHeight="1">
      <c r="A45" s="37">
        <v>42</v>
      </c>
      <c r="B45" s="36" t="s">
        <v>145</v>
      </c>
      <c r="C45" s="36" t="s">
        <v>90</v>
      </c>
      <c r="D45" s="37" t="s">
        <v>70</v>
      </c>
      <c r="E45" s="36" t="s">
        <v>40</v>
      </c>
      <c r="F45" s="55">
        <v>0.04248842592592592</v>
      </c>
      <c r="G45" s="18" t="str">
        <f t="shared" si="0"/>
        <v>6.07/km</v>
      </c>
      <c r="H45" s="19">
        <f t="shared" si="2"/>
        <v>0.015636574074074074</v>
      </c>
      <c r="I45" s="19">
        <f>F45-INDEX($F$4:$F$1127,MATCH(D45,$D$4:$D$1127,0))</f>
        <v>0.00362268518518518</v>
      </c>
    </row>
    <row r="46" spans="1:9" s="1" customFormat="1" ht="15" customHeight="1">
      <c r="A46" s="37">
        <v>43</v>
      </c>
      <c r="B46" s="36" t="s">
        <v>91</v>
      </c>
      <c r="C46" s="36" t="s">
        <v>92</v>
      </c>
      <c r="D46" s="37" t="s">
        <v>80</v>
      </c>
      <c r="E46" s="36" t="s">
        <v>8</v>
      </c>
      <c r="F46" s="55">
        <v>0.04304398148148148</v>
      </c>
      <c r="G46" s="18" t="str">
        <f t="shared" si="0"/>
        <v>6.12/km</v>
      </c>
      <c r="H46" s="19">
        <f t="shared" si="2"/>
        <v>0.016192129629629633</v>
      </c>
      <c r="I46" s="19">
        <f>F46-INDEX($F$4:$F$1127,MATCH(D46,$D$4:$D$1127,0))</f>
        <v>0.0027893518518518484</v>
      </c>
    </row>
    <row r="47" spans="1:9" s="1" customFormat="1" ht="15" customHeight="1">
      <c r="A47" s="37">
        <v>44</v>
      </c>
      <c r="B47" s="36" t="s">
        <v>93</v>
      </c>
      <c r="C47" s="36" t="s">
        <v>94</v>
      </c>
      <c r="D47" s="37" t="s">
        <v>32</v>
      </c>
      <c r="E47" s="36" t="s">
        <v>66</v>
      </c>
      <c r="F47" s="55">
        <v>0.04348379629629629</v>
      </c>
      <c r="G47" s="18" t="str">
        <f t="shared" si="0"/>
        <v>6.16/km</v>
      </c>
      <c r="H47" s="19">
        <f t="shared" si="2"/>
        <v>0.016631944444444442</v>
      </c>
      <c r="I47" s="19">
        <f>F47-INDEX($F$4:$F$1127,MATCH(D47,$D$4:$D$1127,0))</f>
        <v>0.010034722222222223</v>
      </c>
    </row>
    <row r="48" spans="1:9" s="1" customFormat="1" ht="15" customHeight="1">
      <c r="A48" s="37">
        <v>45</v>
      </c>
      <c r="B48" s="36" t="s">
        <v>95</v>
      </c>
      <c r="C48" s="36" t="s">
        <v>96</v>
      </c>
      <c r="D48" s="37" t="s">
        <v>46</v>
      </c>
      <c r="E48" s="36" t="s">
        <v>97</v>
      </c>
      <c r="F48" s="55">
        <v>0.043993055555555556</v>
      </c>
      <c r="G48" s="18" t="str">
        <f t="shared" si="0"/>
        <v>6.20/km</v>
      </c>
      <c r="H48" s="19">
        <f t="shared" si="2"/>
        <v>0.017141203703703707</v>
      </c>
      <c r="I48" s="19">
        <f>F48-INDEX($F$4:$F$1127,MATCH(D48,$D$4:$D$1127,0))</f>
        <v>0.009039351851851854</v>
      </c>
    </row>
    <row r="49" spans="1:9" s="1" customFormat="1" ht="15" customHeight="1">
      <c r="A49" s="37">
        <v>46</v>
      </c>
      <c r="B49" s="36" t="s">
        <v>98</v>
      </c>
      <c r="C49" s="36" t="s">
        <v>16</v>
      </c>
      <c r="D49" s="37" t="s">
        <v>14</v>
      </c>
      <c r="E49" s="36" t="s">
        <v>49</v>
      </c>
      <c r="F49" s="55">
        <v>0.04416666666666667</v>
      </c>
      <c r="G49" s="18" t="str">
        <f t="shared" si="0"/>
        <v>6.22/km</v>
      </c>
      <c r="H49" s="19">
        <f t="shared" si="2"/>
        <v>0.017314814814814818</v>
      </c>
      <c r="I49" s="19">
        <f>F49-INDEX($F$4:$F$1127,MATCH(D49,$D$4:$D$1127,0))</f>
        <v>0.015081018518518518</v>
      </c>
    </row>
    <row r="50" spans="1:9" s="1" customFormat="1" ht="15" customHeight="1">
      <c r="A50" s="37">
        <v>47</v>
      </c>
      <c r="B50" s="36" t="s">
        <v>99</v>
      </c>
      <c r="C50" s="36" t="s">
        <v>100</v>
      </c>
      <c r="D50" s="37" t="s">
        <v>70</v>
      </c>
      <c r="E50" s="36" t="s">
        <v>8</v>
      </c>
      <c r="F50" s="55">
        <v>0.04528935185185185</v>
      </c>
      <c r="G50" s="18" t="str">
        <f t="shared" si="0"/>
        <v>6.31/km</v>
      </c>
      <c r="H50" s="19">
        <f t="shared" si="2"/>
        <v>0.018437500000000002</v>
      </c>
      <c r="I50" s="19">
        <f>F50-INDEX($F$4:$F$1127,MATCH(D50,$D$4:$D$1127,0))</f>
        <v>0.006423611111111109</v>
      </c>
    </row>
    <row r="51" spans="1:9" s="1" customFormat="1" ht="15" customHeight="1">
      <c r="A51" s="37">
        <v>48</v>
      </c>
      <c r="B51" s="36" t="s">
        <v>101</v>
      </c>
      <c r="C51" s="36" t="s">
        <v>102</v>
      </c>
      <c r="D51" s="37" t="s">
        <v>65</v>
      </c>
      <c r="E51" s="36" t="s">
        <v>71</v>
      </c>
      <c r="F51" s="55">
        <v>0.04581018518518518</v>
      </c>
      <c r="G51" s="18" t="str">
        <f t="shared" si="0"/>
        <v>6.36/km</v>
      </c>
      <c r="H51" s="19">
        <f t="shared" si="2"/>
        <v>0.018958333333333334</v>
      </c>
      <c r="I51" s="19">
        <f>F51-INDEX($F$4:$F$1127,MATCH(D51,$D$4:$D$1127,0))</f>
        <v>0.007141203703703705</v>
      </c>
    </row>
    <row r="52" spans="1:9" s="1" customFormat="1" ht="15" customHeight="1">
      <c r="A52" s="37">
        <v>49</v>
      </c>
      <c r="B52" s="36" t="s">
        <v>103</v>
      </c>
      <c r="C52" s="36" t="s">
        <v>104</v>
      </c>
      <c r="D52" s="37" t="s">
        <v>3</v>
      </c>
      <c r="E52" s="36" t="s">
        <v>4</v>
      </c>
      <c r="F52" s="55">
        <v>0.04572916666666666</v>
      </c>
      <c r="G52" s="18" t="str">
        <f t="shared" si="0"/>
        <v>6.35/km</v>
      </c>
      <c r="H52" s="19">
        <f t="shared" si="2"/>
        <v>0.018877314814814812</v>
      </c>
      <c r="I52" s="19">
        <f>F52-INDEX($F$4:$F$1127,MATCH(D52,$D$4:$D$1127,0))</f>
        <v>0.018877314814814812</v>
      </c>
    </row>
    <row r="53" spans="1:9" s="3" customFormat="1" ht="15" customHeight="1">
      <c r="A53" s="37">
        <v>50</v>
      </c>
      <c r="B53" s="36" t="s">
        <v>105</v>
      </c>
      <c r="C53" s="36" t="s">
        <v>106</v>
      </c>
      <c r="D53" s="37" t="s">
        <v>57</v>
      </c>
      <c r="E53" s="36" t="s">
        <v>60</v>
      </c>
      <c r="F53" s="55">
        <v>0.046608796296296294</v>
      </c>
      <c r="G53" s="18" t="str">
        <f t="shared" si="0"/>
        <v>6.43/km</v>
      </c>
      <c r="H53" s="19">
        <f t="shared" si="2"/>
        <v>0.019756944444444445</v>
      </c>
      <c r="I53" s="19">
        <f>F53-INDEX($F$4:$F$1127,MATCH(D53,$D$4:$D$1127,0))</f>
        <v>0.009537037037037038</v>
      </c>
    </row>
    <row r="54" spans="1:9" s="1" customFormat="1" ht="15" customHeight="1">
      <c r="A54" s="37">
        <v>51</v>
      </c>
      <c r="B54" s="36" t="s">
        <v>107</v>
      </c>
      <c r="C54" s="36" t="s">
        <v>108</v>
      </c>
      <c r="D54" s="37" t="s">
        <v>32</v>
      </c>
      <c r="E54" s="36" t="s">
        <v>40</v>
      </c>
      <c r="F54" s="55">
        <v>0.04800925925925926</v>
      </c>
      <c r="G54" s="18" t="str">
        <f t="shared" si="0"/>
        <v>6.55/km</v>
      </c>
      <c r="H54" s="19">
        <f t="shared" si="2"/>
        <v>0.02115740740740741</v>
      </c>
      <c r="I54" s="19">
        <f>F54-INDEX($F$4:$F$1127,MATCH(D54,$D$4:$D$1127,0))</f>
        <v>0.01456018518518519</v>
      </c>
    </row>
    <row r="55" spans="1:9" s="1" customFormat="1" ht="15" customHeight="1">
      <c r="A55" s="51">
        <v>52</v>
      </c>
      <c r="B55" s="57" t="s">
        <v>139</v>
      </c>
      <c r="C55" s="57" t="s">
        <v>41</v>
      </c>
      <c r="D55" s="51" t="s">
        <v>3</v>
      </c>
      <c r="E55" s="57" t="s">
        <v>118</v>
      </c>
      <c r="F55" s="58">
        <v>0.048136574074074075</v>
      </c>
      <c r="G55" s="52" t="str">
        <f t="shared" si="0"/>
        <v>6.56/km</v>
      </c>
      <c r="H55" s="53">
        <f t="shared" si="2"/>
        <v>0.021284722222222226</v>
      </c>
      <c r="I55" s="53">
        <f>F55-INDEX($F$4:$F$1127,MATCH(D55,$D$4:$D$1127,0))</f>
        <v>0.021284722222222226</v>
      </c>
    </row>
    <row r="56" spans="1:9" s="1" customFormat="1" ht="15" customHeight="1">
      <c r="A56" s="37">
        <v>53</v>
      </c>
      <c r="B56" s="36" t="s">
        <v>109</v>
      </c>
      <c r="C56" s="36" t="s">
        <v>110</v>
      </c>
      <c r="D56" s="37" t="s">
        <v>57</v>
      </c>
      <c r="E56" s="36" t="s">
        <v>111</v>
      </c>
      <c r="F56" s="55">
        <v>0.04873842592592592</v>
      </c>
      <c r="G56" s="18" t="str">
        <f t="shared" si="0"/>
        <v>7.01/km</v>
      </c>
      <c r="H56" s="19">
        <f t="shared" si="2"/>
        <v>0.021886574074074072</v>
      </c>
      <c r="I56" s="19">
        <f>F56-INDEX($F$4:$F$1127,MATCH(D56,$D$4:$D$1127,0))</f>
        <v>0.011666666666666665</v>
      </c>
    </row>
    <row r="57" spans="1:9" s="1" customFormat="1" ht="15" customHeight="1">
      <c r="A57" s="37">
        <v>54</v>
      </c>
      <c r="B57" s="36" t="s">
        <v>112</v>
      </c>
      <c r="C57" s="36" t="s">
        <v>113</v>
      </c>
      <c r="D57" s="37" t="s">
        <v>57</v>
      </c>
      <c r="E57" s="36" t="s">
        <v>27</v>
      </c>
      <c r="F57" s="55">
        <v>0.05002314814814815</v>
      </c>
      <c r="G57" s="18" t="str">
        <f t="shared" si="0"/>
        <v>7.12/km</v>
      </c>
      <c r="H57" s="19">
        <f t="shared" si="2"/>
        <v>0.0231712962962963</v>
      </c>
      <c r="I57" s="19">
        <f>F57-INDEX($F$4:$F$1127,MATCH(D57,$D$4:$D$1127,0))</f>
        <v>0.012951388888888894</v>
      </c>
    </row>
    <row r="58" spans="1:9" s="1" customFormat="1" ht="15" customHeight="1">
      <c r="A58" s="37">
        <v>55</v>
      </c>
      <c r="B58" s="36" t="s">
        <v>114</v>
      </c>
      <c r="C58" s="36" t="s">
        <v>115</v>
      </c>
      <c r="D58" s="37" t="s">
        <v>7</v>
      </c>
      <c r="E58" s="36" t="s">
        <v>27</v>
      </c>
      <c r="F58" s="55">
        <v>0.05054398148148148</v>
      </c>
      <c r="G58" s="18" t="str">
        <f t="shared" si="0"/>
        <v>7.17/km</v>
      </c>
      <c r="H58" s="19">
        <f t="shared" si="2"/>
        <v>0.023692129629629632</v>
      </c>
      <c r="I58" s="19">
        <f>F58-INDEX($F$4:$F$1127,MATCH(D58,$D$4:$D$1127,0))</f>
        <v>0.023321759259259254</v>
      </c>
    </row>
    <row r="59" spans="1:9" s="1" customFormat="1" ht="15" customHeight="1" thickBot="1">
      <c r="A59" s="39">
        <v>56</v>
      </c>
      <c r="B59" s="38" t="s">
        <v>116</v>
      </c>
      <c r="C59" s="38" t="s">
        <v>117</v>
      </c>
      <c r="D59" s="39" t="s">
        <v>21</v>
      </c>
      <c r="E59" s="38" t="s">
        <v>8</v>
      </c>
      <c r="F59" s="56">
        <v>0.05136574074074074</v>
      </c>
      <c r="G59" s="20" t="str">
        <f t="shared" si="0"/>
        <v>7.24/km</v>
      </c>
      <c r="H59" s="21">
        <f t="shared" si="2"/>
        <v>0.02451388888888889</v>
      </c>
      <c r="I59" s="21">
        <f>F59-INDEX($F$4:$F$1127,MATCH(D59,$D$4:$D$1127,0))</f>
        <v>0.01872685185185185</v>
      </c>
    </row>
  </sheetData>
  <autoFilter ref="A3:I5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5" t="str">
        <f>Individuale!A1</f>
        <v> Orvinio - Pozzaglia 3ª edizione</v>
      </c>
      <c r="B1" s="46"/>
      <c r="C1" s="47"/>
    </row>
    <row r="2" spans="1:3" ht="33" customHeight="1" thickBot="1">
      <c r="A2" s="48" t="str">
        <f>Individuale!A2&amp;" km. "&amp;Individuale!I2</f>
        <v> Orvinio (RI) Italia - Domenica 27/06/10 km. 10</v>
      </c>
      <c r="B2" s="49"/>
      <c r="C2" s="50"/>
    </row>
    <row r="3" spans="1:3" ht="24.75" customHeight="1" thickBot="1">
      <c r="A3" s="13" t="s">
        <v>122</v>
      </c>
      <c r="B3" s="14" t="s">
        <v>126</v>
      </c>
      <c r="C3" s="14" t="s">
        <v>131</v>
      </c>
    </row>
    <row r="4" spans="1:3" ht="15" customHeight="1">
      <c r="A4" s="28">
        <v>1</v>
      </c>
      <c r="B4" s="29" t="s">
        <v>8</v>
      </c>
      <c r="C4" s="32">
        <v>8</v>
      </c>
    </row>
    <row r="5" spans="1:3" ht="15" customHeight="1">
      <c r="A5" s="22">
        <v>2</v>
      </c>
      <c r="B5" s="23" t="s">
        <v>4</v>
      </c>
      <c r="C5" s="26">
        <v>8</v>
      </c>
    </row>
    <row r="6" spans="1:3" ht="15" customHeight="1">
      <c r="A6" s="22">
        <v>3</v>
      </c>
      <c r="B6" s="23" t="s">
        <v>27</v>
      </c>
      <c r="C6" s="26">
        <v>4</v>
      </c>
    </row>
    <row r="7" spans="1:3" ht="15" customHeight="1">
      <c r="A7" s="30">
        <v>4</v>
      </c>
      <c r="B7" s="31" t="s">
        <v>118</v>
      </c>
      <c r="C7" s="33">
        <v>4</v>
      </c>
    </row>
    <row r="8" spans="1:3" ht="15" customHeight="1">
      <c r="A8" s="22">
        <v>5</v>
      </c>
      <c r="B8" s="23" t="s">
        <v>40</v>
      </c>
      <c r="C8" s="26">
        <v>4</v>
      </c>
    </row>
    <row r="9" spans="1:3" ht="15" customHeight="1">
      <c r="A9" s="22">
        <v>6</v>
      </c>
      <c r="B9" s="23" t="s">
        <v>18</v>
      </c>
      <c r="C9" s="26">
        <v>3</v>
      </c>
    </row>
    <row r="10" spans="1:3" ht="15" customHeight="1">
      <c r="A10" s="22">
        <v>7</v>
      </c>
      <c r="B10" s="23" t="s">
        <v>73</v>
      </c>
      <c r="C10" s="26">
        <v>3</v>
      </c>
    </row>
    <row r="11" spans="1:3" ht="15" customHeight="1">
      <c r="A11" s="22">
        <v>8</v>
      </c>
      <c r="B11" s="23" t="s">
        <v>60</v>
      </c>
      <c r="C11" s="26">
        <v>3</v>
      </c>
    </row>
    <row r="12" spans="1:3" ht="15" customHeight="1">
      <c r="A12" s="22">
        <v>9</v>
      </c>
      <c r="B12" s="23" t="s">
        <v>71</v>
      </c>
      <c r="C12" s="26">
        <v>2</v>
      </c>
    </row>
    <row r="13" spans="1:3" ht="15" customHeight="1">
      <c r="A13" s="22">
        <v>10</v>
      </c>
      <c r="B13" s="23" t="s">
        <v>49</v>
      </c>
      <c r="C13" s="26">
        <v>2</v>
      </c>
    </row>
    <row r="14" spans="1:3" ht="15" customHeight="1">
      <c r="A14" s="22">
        <v>11</v>
      </c>
      <c r="B14" s="23" t="s">
        <v>66</v>
      </c>
      <c r="C14" s="26">
        <v>2</v>
      </c>
    </row>
    <row r="15" spans="1:3" ht="15" customHeight="1">
      <c r="A15" s="22">
        <v>12</v>
      </c>
      <c r="B15" s="23" t="s">
        <v>35</v>
      </c>
      <c r="C15" s="26">
        <v>2</v>
      </c>
    </row>
    <row r="16" spans="1:3" ht="15" customHeight="1">
      <c r="A16" s="22">
        <v>13</v>
      </c>
      <c r="B16" s="23" t="s">
        <v>42</v>
      </c>
      <c r="C16" s="26">
        <v>2</v>
      </c>
    </row>
    <row r="17" spans="1:3" ht="15" customHeight="1">
      <c r="A17" s="22">
        <v>14</v>
      </c>
      <c r="B17" s="23" t="s">
        <v>24</v>
      </c>
      <c r="C17" s="26">
        <v>1</v>
      </c>
    </row>
    <row r="18" spans="1:3" ht="15" customHeight="1">
      <c r="A18" s="22">
        <v>15</v>
      </c>
      <c r="B18" s="23" t="s">
        <v>51</v>
      </c>
      <c r="C18" s="26">
        <v>1</v>
      </c>
    </row>
    <row r="19" spans="1:3" ht="15" customHeight="1">
      <c r="A19" s="22">
        <v>16</v>
      </c>
      <c r="B19" s="23" t="s">
        <v>22</v>
      </c>
      <c r="C19" s="26">
        <v>1</v>
      </c>
    </row>
    <row r="20" spans="1:3" ht="15" customHeight="1">
      <c r="A20" s="22">
        <v>17</v>
      </c>
      <c r="B20" s="23" t="s">
        <v>111</v>
      </c>
      <c r="C20" s="26">
        <v>1</v>
      </c>
    </row>
    <row r="21" spans="1:3" ht="15" customHeight="1">
      <c r="A21" s="22">
        <v>18</v>
      </c>
      <c r="B21" s="23" t="s">
        <v>54</v>
      </c>
      <c r="C21" s="26">
        <v>1</v>
      </c>
    </row>
    <row r="22" spans="1:3" ht="15" customHeight="1">
      <c r="A22" s="22">
        <v>19</v>
      </c>
      <c r="B22" s="23" t="s">
        <v>75</v>
      </c>
      <c r="C22" s="26">
        <v>1</v>
      </c>
    </row>
    <row r="23" spans="1:3" ht="15" customHeight="1">
      <c r="A23" s="22">
        <v>20</v>
      </c>
      <c r="B23" s="23" t="s">
        <v>84</v>
      </c>
      <c r="C23" s="26">
        <v>1</v>
      </c>
    </row>
    <row r="24" spans="1:3" ht="15" customHeight="1">
      <c r="A24" s="22">
        <v>21</v>
      </c>
      <c r="B24" s="23" t="s">
        <v>97</v>
      </c>
      <c r="C24" s="26">
        <v>1</v>
      </c>
    </row>
    <row r="25" spans="1:3" ht="15" customHeight="1" thickBot="1">
      <c r="A25" s="24">
        <v>22</v>
      </c>
      <c r="B25" s="25" t="s">
        <v>12</v>
      </c>
      <c r="C25" s="27">
        <v>1</v>
      </c>
    </row>
    <row r="26" ht="12.75">
      <c r="C26" s="4">
        <f>SUM(C4:C25)</f>
        <v>56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2010-07-14T17:21:32Z</dcterms:modified>
  <cp:category/>
  <cp:version/>
  <cp:contentType/>
  <cp:contentStatus/>
</cp:coreProperties>
</file>