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<sst xmlns="http://schemas.openxmlformats.org/spreadsheetml/2006/main" count="325" uniqueCount="178">
  <si>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</si>
  <si>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</si>
  <si>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</si>
  <si>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</si>
  <si>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</si>
  <si>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</si>
  <si>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</si>
  <si>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</si>
  <si>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</si>
  <si>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</si>
  <si>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</si>
  <si>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GIULIANI</t>
  </si>
  <si>
    <t>MARINELLI</t>
  </si>
  <si>
    <t>SABATO</t>
  </si>
  <si>
    <t>SANTINI</t>
  </si>
  <si>
    <t>MANCINI</t>
  </si>
  <si>
    <t>TRAVAGLINI</t>
  </si>
  <si>
    <t>MARIOCCHI</t>
  </si>
  <si>
    <t>BERARDI</t>
  </si>
  <si>
    <t>BUZZI</t>
  </si>
  <si>
    <t>DE VITA</t>
  </si>
  <si>
    <t>COSTANTINI</t>
  </si>
  <si>
    <t>MARTINI</t>
  </si>
  <si>
    <t>GUIDI</t>
  </si>
  <si>
    <t>DIONISI</t>
  </si>
  <si>
    <t>SANTORI</t>
  </si>
  <si>
    <t>SCARPECCI</t>
  </si>
  <si>
    <t>DI MARIO</t>
  </si>
  <si>
    <t>VALENTINETTI</t>
  </si>
  <si>
    <t>NORENKO</t>
  </si>
  <si>
    <t>ERAMO</t>
  </si>
  <si>
    <t>CAVALLUCCI</t>
  </si>
  <si>
    <t>SCIPIONI</t>
  </si>
  <si>
    <t>CONSAMARO</t>
  </si>
  <si>
    <t>DESSI'</t>
  </si>
  <si>
    <t>FRANCHI</t>
  </si>
  <si>
    <t>Giuseppe</t>
  </si>
  <si>
    <t>SM-35</t>
  </si>
  <si>
    <t>Avis - Aido Rieti</t>
  </si>
  <si>
    <t>DI GIULIO</t>
  </si>
  <si>
    <t>Francesco</t>
  </si>
  <si>
    <t>SM-40</t>
  </si>
  <si>
    <t>Atletica Faleria Vt</t>
  </si>
  <si>
    <t>SACCHI</t>
  </si>
  <si>
    <t>Roberto</t>
  </si>
  <si>
    <t>C.L.T. Terni</t>
  </si>
  <si>
    <t>D'URSO</t>
  </si>
  <si>
    <t>Giovanni</t>
  </si>
  <si>
    <t>Sm-45</t>
  </si>
  <si>
    <t>Libero</t>
  </si>
  <si>
    <t>Silvestro</t>
  </si>
  <si>
    <t>SM-45</t>
  </si>
  <si>
    <t>Antonio</t>
  </si>
  <si>
    <t>Giorgio</t>
  </si>
  <si>
    <t>Cristiano</t>
  </si>
  <si>
    <t>A.S. Runners San Gemini</t>
  </si>
  <si>
    <t>VINCENZONI</t>
  </si>
  <si>
    <t>Simone</t>
  </si>
  <si>
    <t>Marco</t>
  </si>
  <si>
    <t>Bruno</t>
  </si>
  <si>
    <t>SM-50</t>
  </si>
  <si>
    <t>Runners Cittaducale</t>
  </si>
  <si>
    <t>FREZZOTTI</t>
  </si>
  <si>
    <t>Carlo</t>
  </si>
  <si>
    <t>Atletica Myricae Tr</t>
  </si>
  <si>
    <t>COLLETTI</t>
  </si>
  <si>
    <t>Vincenzo</t>
  </si>
  <si>
    <t>Adriano</t>
  </si>
  <si>
    <t>Amat.</t>
  </si>
  <si>
    <t xml:space="preserve">Podistica Settecamini </t>
  </si>
  <si>
    <t>LITI</t>
  </si>
  <si>
    <t>Sergio</t>
  </si>
  <si>
    <t>SERPI</t>
  </si>
  <si>
    <t>Mario</t>
  </si>
  <si>
    <t>SM-55</t>
  </si>
  <si>
    <t>F.F.G.G. Amatori</t>
  </si>
  <si>
    <t>Fabio</t>
  </si>
  <si>
    <t>DE LUCA RAPONE</t>
  </si>
  <si>
    <t>A.S.D. Enea Roma</t>
  </si>
  <si>
    <t>SCHISANO</t>
  </si>
  <si>
    <t>Albatros Roma</t>
  </si>
  <si>
    <t>GOLVELLI</t>
  </si>
  <si>
    <t>SM-60</t>
  </si>
  <si>
    <t>Mauro</t>
  </si>
  <si>
    <t>MASSARELLI</t>
  </si>
  <si>
    <t>BORTOLONI</t>
  </si>
  <si>
    <t>Natalino</t>
  </si>
  <si>
    <t>PORCHETTI</t>
  </si>
  <si>
    <t>Fabrizio</t>
  </si>
  <si>
    <t>PONTIERI</t>
  </si>
  <si>
    <t>Daniela</t>
  </si>
  <si>
    <t>SF-35</t>
  </si>
  <si>
    <t>U. S. Roma 83</t>
  </si>
  <si>
    <t>SERECCHIA</t>
  </si>
  <si>
    <t>Romolo</t>
  </si>
  <si>
    <t>Atl. Uisp Monterotondo</t>
  </si>
  <si>
    <t>BESTIACO</t>
  </si>
  <si>
    <t>Marino</t>
  </si>
  <si>
    <t>Atl. Insieme Roma</t>
  </si>
  <si>
    <t>Ademo</t>
  </si>
  <si>
    <t>CHERUBINI</t>
  </si>
  <si>
    <t>Luigi</t>
  </si>
  <si>
    <t>CECERA</t>
  </si>
  <si>
    <t>Atletica Mirycae Tr</t>
  </si>
  <si>
    <t>Massimiliano</t>
  </si>
  <si>
    <t>Pod. Settecamini Rm</t>
  </si>
  <si>
    <t>Claudia</t>
  </si>
  <si>
    <t>SEVERINI</t>
  </si>
  <si>
    <t>Olimpia 2004</t>
  </si>
  <si>
    <t>Domenico</t>
  </si>
  <si>
    <t>ALLEGRA</t>
  </si>
  <si>
    <t>Sante</t>
  </si>
  <si>
    <t>Paolo</t>
  </si>
  <si>
    <t>SM-70</t>
  </si>
  <si>
    <t>ZERVOS</t>
  </si>
  <si>
    <t>Thi Kim Thu</t>
  </si>
  <si>
    <t>SF-45</t>
  </si>
  <si>
    <t>Silvia</t>
  </si>
  <si>
    <t>SF-40</t>
  </si>
  <si>
    <t>BOCCADORI</t>
  </si>
  <si>
    <t>SANTARELLI</t>
  </si>
  <si>
    <t>Patrizia</t>
  </si>
  <si>
    <t>SF-50</t>
  </si>
  <si>
    <t>Daniele</t>
  </si>
  <si>
    <t>ZUENA</t>
  </si>
  <si>
    <t>PINTUS</t>
  </si>
  <si>
    <t>SM-65</t>
  </si>
  <si>
    <t>A.S.D. Forza Maggiore Roma</t>
  </si>
  <si>
    <t>SCIUNZI</t>
  </si>
  <si>
    <t>Marcello</t>
  </si>
  <si>
    <t>Rodolfo</t>
  </si>
  <si>
    <t>Cat Sport Roma</t>
  </si>
  <si>
    <t>FERRARI</t>
  </si>
  <si>
    <t>SABATINI</t>
  </si>
  <si>
    <t>Cristina</t>
  </si>
  <si>
    <t>DI FELICE</t>
  </si>
  <si>
    <t>Anna Maria</t>
  </si>
  <si>
    <t>SCOPPETTUOLO</t>
  </si>
  <si>
    <t>Angelo</t>
  </si>
  <si>
    <t>CAROSI</t>
  </si>
  <si>
    <t>Natalija</t>
  </si>
  <si>
    <t>Atl. Vita Roma</t>
  </si>
  <si>
    <t>AGABITI</t>
  </si>
  <si>
    <t>Carolina</t>
  </si>
  <si>
    <t>ORSINGHER</t>
  </si>
  <si>
    <t>Enzo</t>
  </si>
  <si>
    <t>Lorenzo</t>
  </si>
  <si>
    <t>SM-75</t>
  </si>
  <si>
    <t>G.S.D. K42 Roma</t>
  </si>
  <si>
    <t>Michele</t>
  </si>
  <si>
    <t>Remigio</t>
  </si>
  <si>
    <t>Claudio</t>
  </si>
  <si>
    <t>ANTONINI</t>
  </si>
  <si>
    <t>Gian Luigi</t>
  </si>
  <si>
    <t>BROGI</t>
  </si>
  <si>
    <t>Giancarlo</t>
  </si>
  <si>
    <t>RARU</t>
  </si>
  <si>
    <t>Carmen</t>
  </si>
  <si>
    <t>VEROLI</t>
  </si>
  <si>
    <t>Federico</t>
  </si>
  <si>
    <t>VAI</t>
  </si>
  <si>
    <t>PELLINO</t>
  </si>
  <si>
    <t>Antonino</t>
  </si>
  <si>
    <t>LUCARONI</t>
  </si>
  <si>
    <t>Letizia</t>
  </si>
  <si>
    <t>SF-55</t>
  </si>
  <si>
    <t>QUOTIDIANO</t>
  </si>
  <si>
    <t>Mariateresa</t>
  </si>
  <si>
    <t>CICOLO'</t>
  </si>
  <si>
    <t>Salvatore</t>
  </si>
  <si>
    <t>BISEGNA</t>
  </si>
  <si>
    <t>Anna</t>
  </si>
  <si>
    <t>Romano</t>
  </si>
  <si>
    <t>SCONOCCHIA</t>
  </si>
  <si>
    <t>Renzo</t>
  </si>
  <si>
    <t>Pozzaglia - Orvinio</t>
  </si>
  <si>
    <t>Pozzaglia Sabino (RI) Italia - Sabato 26/06/2010</t>
  </si>
  <si>
    <t>A.S.D.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</si>
</sst>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175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176</v>
      </c>
      <c r="B2" s="40"/>
      <c r="C2" s="40"/>
      <c r="D2" s="40"/>
      <c r="E2" s="40"/>
      <c r="F2" s="40"/>
      <c r="G2" s="41"/>
      <c r="H2" s="6" t="s">
        <v>0</v>
      </c>
      <c r="I2" s="7">
        <v>7.2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34">
        <v>1</v>
      </c>
      <c r="B4" s="48" t="s">
        <v>35</v>
      </c>
      <c r="C4" s="48" t="s">
        <v>36</v>
      </c>
      <c r="D4" s="49" t="s">
        <v>37</v>
      </c>
      <c r="E4" s="48" t="s">
        <v>38</v>
      </c>
      <c r="F4" s="56">
        <v>0.016863425925925928</v>
      </c>
      <c r="G4" s="16" t="str">
        <f aca="true" t="shared" si="0" ref="G4:G67">TEXT(INT((HOUR(F4)*3600+MINUTE(F4)*60+SECOND(F4))/$I$2/60),"0")&amp;"."&amp;TEXT(MOD((HOUR(F4)*3600+MINUTE(F4)*60+SECOND(F4))/$I$2,60),"00")&amp;"/km"</f>
        <v>3.22/km</v>
      </c>
      <c r="H4" s="17">
        <f aca="true" t="shared" si="1" ref="H4:H31">F4-$F$4</f>
        <v>0</v>
      </c>
      <c r="I4" s="17">
        <f>F4-INDEX($F$4:$F$1038,MATCH(D4,$D$4:$D$1038,0))</f>
        <v>0</v>
      </c>
    </row>
    <row r="5" spans="1:9" s="1" customFormat="1" ht="15" customHeight="1">
      <c r="A5" s="35">
        <v>2</v>
      </c>
      <c r="B5" s="50" t="s">
        <v>39</v>
      </c>
      <c r="C5" s="50" t="s">
        <v>40</v>
      </c>
      <c r="D5" s="51" t="s">
        <v>41</v>
      </c>
      <c r="E5" s="50" t="s">
        <v>42</v>
      </c>
      <c r="F5" s="57">
        <v>0.017662037037037035</v>
      </c>
      <c r="G5" s="18" t="str">
        <f t="shared" si="0"/>
        <v>3.32/km</v>
      </c>
      <c r="H5" s="19">
        <f t="shared" si="1"/>
        <v>0.0007986111111111076</v>
      </c>
      <c r="I5" s="19">
        <f>F5-INDEX($F$4:$F$1038,MATCH(D5,$D$4:$D$1038,0))</f>
        <v>0</v>
      </c>
    </row>
    <row r="6" spans="1:9" s="1" customFormat="1" ht="15" customHeight="1">
      <c r="A6" s="35">
        <v>3</v>
      </c>
      <c r="B6" s="50" t="s">
        <v>43</v>
      </c>
      <c r="C6" s="50" t="s">
        <v>44</v>
      </c>
      <c r="D6" s="51" t="s">
        <v>41</v>
      </c>
      <c r="E6" s="50" t="s">
        <v>45</v>
      </c>
      <c r="F6" s="57">
        <v>0.01775462962962963</v>
      </c>
      <c r="G6" s="18" t="str">
        <f t="shared" si="0"/>
        <v>3.33/km</v>
      </c>
      <c r="H6" s="19">
        <f t="shared" si="1"/>
        <v>0.0008912037037037031</v>
      </c>
      <c r="I6" s="19">
        <f>F6-INDEX($F$4:$F$1038,MATCH(D6,$D$4:$D$1038,0))</f>
        <v>9.25925925925955E-05</v>
      </c>
    </row>
    <row r="7" spans="1:9" s="1" customFormat="1" ht="15" customHeight="1">
      <c r="A7" s="35">
        <v>4</v>
      </c>
      <c r="B7" s="50" t="s">
        <v>46</v>
      </c>
      <c r="C7" s="50" t="s">
        <v>47</v>
      </c>
      <c r="D7" s="51" t="s">
        <v>48</v>
      </c>
      <c r="E7" s="52" t="s">
        <v>49</v>
      </c>
      <c r="F7" s="57">
        <v>0.017847222222222223</v>
      </c>
      <c r="G7" s="18" t="str">
        <f t="shared" si="0"/>
        <v>3.34/km</v>
      </c>
      <c r="H7" s="19">
        <f t="shared" si="1"/>
        <v>0.0009837962962962951</v>
      </c>
      <c r="I7" s="19">
        <f>F7-INDEX($F$4:$F$1038,MATCH(D7,$D$4:$D$1038,0))</f>
        <v>0</v>
      </c>
    </row>
    <row r="8" spans="1:9" s="1" customFormat="1" ht="15" customHeight="1">
      <c r="A8" s="59">
        <v>5</v>
      </c>
      <c r="B8" s="60" t="s">
        <v>21</v>
      </c>
      <c r="C8" s="60" t="s">
        <v>50</v>
      </c>
      <c r="D8" s="61" t="s">
        <v>51</v>
      </c>
      <c r="E8" s="60" t="s">
        <v>177</v>
      </c>
      <c r="F8" s="62">
        <v>0.017858796296296296</v>
      </c>
      <c r="G8" s="61" t="str">
        <f t="shared" si="0"/>
        <v>3.34/km</v>
      </c>
      <c r="H8" s="63">
        <f t="shared" si="1"/>
        <v>0.0009953703703703687</v>
      </c>
      <c r="I8" s="63">
        <f>F8-INDEX($F$4:$F$1038,MATCH(D8,$D$4:$D$1038,0))</f>
        <v>1.157407407407357E-05</v>
      </c>
    </row>
    <row r="9" spans="1:9" s="1" customFormat="1" ht="15" customHeight="1">
      <c r="A9" s="35">
        <v>6</v>
      </c>
      <c r="B9" s="52" t="s">
        <v>22</v>
      </c>
      <c r="C9" s="52" t="s">
        <v>52</v>
      </c>
      <c r="D9" s="53" t="s">
        <v>37</v>
      </c>
      <c r="E9" s="52" t="s">
        <v>38</v>
      </c>
      <c r="F9" s="57">
        <v>0.018171296296296297</v>
      </c>
      <c r="G9" s="18" t="str">
        <f t="shared" si="0"/>
        <v>3.38/km</v>
      </c>
      <c r="H9" s="19">
        <f t="shared" si="1"/>
        <v>0.001307870370370369</v>
      </c>
      <c r="I9" s="19">
        <f>F9-INDEX($F$4:$F$1038,MATCH(D9,$D$4:$D$1038,0))</f>
        <v>0.001307870370370369</v>
      </c>
    </row>
    <row r="10" spans="1:9" s="1" customFormat="1" ht="15" customHeight="1">
      <c r="A10" s="35">
        <v>7</v>
      </c>
      <c r="B10" s="52" t="s">
        <v>13</v>
      </c>
      <c r="C10" s="52" t="s">
        <v>53</v>
      </c>
      <c r="D10" s="53" t="s">
        <v>51</v>
      </c>
      <c r="E10" s="52" t="s">
        <v>38</v>
      </c>
      <c r="F10" s="57">
        <v>0.01824074074074074</v>
      </c>
      <c r="G10" s="18" t="str">
        <f t="shared" si="0"/>
        <v>3.39/km</v>
      </c>
      <c r="H10" s="19">
        <f t="shared" si="1"/>
        <v>0.0013773148148148139</v>
      </c>
      <c r="I10" s="19">
        <f>F10-INDEX($F$4:$F$1038,MATCH(D10,$D$4:$D$1038,0))</f>
        <v>0.00039351851851851874</v>
      </c>
    </row>
    <row r="11" spans="1:9" s="1" customFormat="1" ht="15" customHeight="1">
      <c r="A11" s="35">
        <v>8</v>
      </c>
      <c r="B11" s="52" t="s">
        <v>23</v>
      </c>
      <c r="C11" s="52" t="s">
        <v>54</v>
      </c>
      <c r="D11" s="51" t="s">
        <v>37</v>
      </c>
      <c r="E11" s="50" t="s">
        <v>55</v>
      </c>
      <c r="F11" s="57">
        <v>0.018252314814814815</v>
      </c>
      <c r="G11" s="18" t="str">
        <f t="shared" si="0"/>
        <v>3.39/km</v>
      </c>
      <c r="H11" s="19">
        <f t="shared" si="1"/>
        <v>0.0013888888888888874</v>
      </c>
      <c r="I11" s="19">
        <f>F11-INDEX($F$4:$F$1038,MATCH(D11,$D$4:$D$1038,0))</f>
        <v>0.0013888888888888874</v>
      </c>
    </row>
    <row r="12" spans="1:9" s="1" customFormat="1" ht="15" customHeight="1">
      <c r="A12" s="35">
        <v>9</v>
      </c>
      <c r="B12" s="50" t="s">
        <v>56</v>
      </c>
      <c r="C12" s="50" t="s">
        <v>57</v>
      </c>
      <c r="D12" s="51" t="s">
        <v>37</v>
      </c>
      <c r="E12" s="50" t="s">
        <v>45</v>
      </c>
      <c r="F12" s="57">
        <v>0.018854166666666665</v>
      </c>
      <c r="G12" s="18" t="str">
        <f t="shared" si="0"/>
        <v>3.46/km</v>
      </c>
      <c r="H12" s="19">
        <f t="shared" si="1"/>
        <v>0.0019907407407407374</v>
      </c>
      <c r="I12" s="19">
        <f>F12-INDEX($F$4:$F$1038,MATCH(D12,$D$4:$D$1038,0))</f>
        <v>0.0019907407407407374</v>
      </c>
    </row>
    <row r="13" spans="1:9" s="1" customFormat="1" ht="15" customHeight="1">
      <c r="A13" s="35">
        <v>10</v>
      </c>
      <c r="B13" s="50" t="s">
        <v>31</v>
      </c>
      <c r="C13" s="50" t="s">
        <v>58</v>
      </c>
      <c r="D13" s="51" t="s">
        <v>41</v>
      </c>
      <c r="E13" s="50" t="s">
        <v>55</v>
      </c>
      <c r="F13" s="57">
        <v>0.018865740740740742</v>
      </c>
      <c r="G13" s="18" t="str">
        <f t="shared" si="0"/>
        <v>3.46/km</v>
      </c>
      <c r="H13" s="19">
        <f t="shared" si="1"/>
        <v>0.0020023148148148144</v>
      </c>
      <c r="I13" s="19">
        <f>F13-INDEX($F$4:$F$1038,MATCH(D13,$D$4:$D$1038,0))</f>
        <v>0.0012037037037037068</v>
      </c>
    </row>
    <row r="14" spans="1:9" s="1" customFormat="1" ht="15" customHeight="1">
      <c r="A14" s="35">
        <v>11</v>
      </c>
      <c r="B14" s="50" t="s">
        <v>24</v>
      </c>
      <c r="C14" s="50" t="s">
        <v>59</v>
      </c>
      <c r="D14" s="51" t="s">
        <v>60</v>
      </c>
      <c r="E14" s="50" t="s">
        <v>61</v>
      </c>
      <c r="F14" s="57">
        <v>0.019178240740740742</v>
      </c>
      <c r="G14" s="18" t="str">
        <f t="shared" si="0"/>
        <v>3.50/km</v>
      </c>
      <c r="H14" s="19">
        <f t="shared" si="1"/>
        <v>0.0023148148148148147</v>
      </c>
      <c r="I14" s="19">
        <f>F14-INDEX($F$4:$F$1038,MATCH(D14,$D$4:$D$1038,0))</f>
        <v>0</v>
      </c>
    </row>
    <row r="15" spans="1:9" s="1" customFormat="1" ht="15" customHeight="1">
      <c r="A15" s="35">
        <v>12</v>
      </c>
      <c r="B15" s="50" t="s">
        <v>62</v>
      </c>
      <c r="C15" s="50" t="s">
        <v>63</v>
      </c>
      <c r="D15" s="51" t="s">
        <v>41</v>
      </c>
      <c r="E15" s="50" t="s">
        <v>64</v>
      </c>
      <c r="F15" s="57">
        <v>0.019282407407407408</v>
      </c>
      <c r="G15" s="18" t="str">
        <f t="shared" si="0"/>
        <v>3.51/km</v>
      </c>
      <c r="H15" s="19">
        <f t="shared" si="1"/>
        <v>0.0024189814814814803</v>
      </c>
      <c r="I15" s="19">
        <f>F15-INDEX($F$4:$F$1038,MATCH(D15,$D$4:$D$1038,0))</f>
        <v>0.0016203703703703727</v>
      </c>
    </row>
    <row r="16" spans="1:9" s="1" customFormat="1" ht="15" customHeight="1">
      <c r="A16" s="35">
        <v>13</v>
      </c>
      <c r="B16" s="50" t="s">
        <v>65</v>
      </c>
      <c r="C16" s="50" t="s">
        <v>66</v>
      </c>
      <c r="D16" s="51" t="s">
        <v>41</v>
      </c>
      <c r="E16" s="50" t="s">
        <v>61</v>
      </c>
      <c r="F16" s="57">
        <v>0.01931712962962963</v>
      </c>
      <c r="G16" s="18" t="str">
        <f t="shared" si="0"/>
        <v>3.52/km</v>
      </c>
      <c r="H16" s="19">
        <f t="shared" si="1"/>
        <v>0.002453703703703701</v>
      </c>
      <c r="I16" s="19">
        <f>F16-INDEX($F$4:$F$1038,MATCH(D16,$D$4:$D$1038,0))</f>
        <v>0.0016550925925925934</v>
      </c>
    </row>
    <row r="17" spans="1:9" s="1" customFormat="1" ht="15" customHeight="1">
      <c r="A17" s="35">
        <v>14</v>
      </c>
      <c r="B17" s="50" t="s">
        <v>15</v>
      </c>
      <c r="C17" s="50" t="s">
        <v>67</v>
      </c>
      <c r="D17" s="51" t="s">
        <v>68</v>
      </c>
      <c r="E17" s="50" t="s">
        <v>69</v>
      </c>
      <c r="F17" s="57">
        <v>0.019328703703703702</v>
      </c>
      <c r="G17" s="18" t="str">
        <f t="shared" si="0"/>
        <v>3.52/km</v>
      </c>
      <c r="H17" s="19">
        <f t="shared" si="1"/>
        <v>0.0024652777777777746</v>
      </c>
      <c r="I17" s="19">
        <f>F17-INDEX($F$4:$F$1038,MATCH(D17,$D$4:$D$1038,0))</f>
        <v>0</v>
      </c>
    </row>
    <row r="18" spans="1:9" s="1" customFormat="1" ht="15" customHeight="1">
      <c r="A18" s="35">
        <v>15</v>
      </c>
      <c r="B18" s="50" t="s">
        <v>70</v>
      </c>
      <c r="C18" s="50" t="s">
        <v>71</v>
      </c>
      <c r="D18" s="51" t="s">
        <v>51</v>
      </c>
      <c r="E18" s="50" t="s">
        <v>55</v>
      </c>
      <c r="F18" s="57">
        <v>0.01974537037037037</v>
      </c>
      <c r="G18" s="18" t="str">
        <f t="shared" si="0"/>
        <v>3.57/km</v>
      </c>
      <c r="H18" s="19">
        <f t="shared" si="1"/>
        <v>0.002881944444444444</v>
      </c>
      <c r="I18" s="19">
        <f>F18-INDEX($F$4:$F$1038,MATCH(D18,$D$4:$D$1038,0))</f>
        <v>0.0018981481481481488</v>
      </c>
    </row>
    <row r="19" spans="1:9" s="1" customFormat="1" ht="15" customHeight="1">
      <c r="A19" s="35">
        <v>16</v>
      </c>
      <c r="B19" s="50" t="s">
        <v>72</v>
      </c>
      <c r="C19" s="50" t="s">
        <v>73</v>
      </c>
      <c r="D19" s="51" t="s">
        <v>74</v>
      </c>
      <c r="E19" s="50" t="s">
        <v>75</v>
      </c>
      <c r="F19" s="57">
        <v>0.019953703703703706</v>
      </c>
      <c r="G19" s="18" t="str">
        <f t="shared" si="0"/>
        <v>3.59/km</v>
      </c>
      <c r="H19" s="19">
        <f t="shared" si="1"/>
        <v>0.0030902777777777786</v>
      </c>
      <c r="I19" s="19">
        <f>F19-INDEX($F$4:$F$1038,MATCH(D19,$D$4:$D$1038,0))</f>
        <v>0</v>
      </c>
    </row>
    <row r="20" spans="1:9" s="1" customFormat="1" ht="15" customHeight="1">
      <c r="A20" s="35">
        <v>17</v>
      </c>
      <c r="B20" s="50" t="s">
        <v>17</v>
      </c>
      <c r="C20" s="50" t="s">
        <v>76</v>
      </c>
      <c r="D20" s="51" t="s">
        <v>51</v>
      </c>
      <c r="E20" s="50" t="s">
        <v>69</v>
      </c>
      <c r="F20" s="57">
        <v>0.020069444444444442</v>
      </c>
      <c r="G20" s="18" t="str">
        <f t="shared" si="0"/>
        <v>4.01/km</v>
      </c>
      <c r="H20" s="19">
        <f t="shared" si="1"/>
        <v>0.0032060185185185143</v>
      </c>
      <c r="I20" s="19">
        <f>F20-INDEX($F$4:$F$1038,MATCH(D20,$D$4:$D$1038,0))</f>
        <v>0.002222222222222219</v>
      </c>
    </row>
    <row r="21" spans="1:9" s="1" customFormat="1" ht="15" customHeight="1">
      <c r="A21" s="35">
        <v>18</v>
      </c>
      <c r="B21" s="50" t="s">
        <v>77</v>
      </c>
      <c r="C21" s="50" t="s">
        <v>66</v>
      </c>
      <c r="D21" s="51" t="s">
        <v>51</v>
      </c>
      <c r="E21" s="50" t="s">
        <v>78</v>
      </c>
      <c r="F21" s="57">
        <v>0.02025462962962963</v>
      </c>
      <c r="G21" s="18" t="str">
        <f t="shared" si="0"/>
        <v>4.03/km</v>
      </c>
      <c r="H21" s="19">
        <f t="shared" si="1"/>
        <v>0.003391203703703702</v>
      </c>
      <c r="I21" s="19">
        <f>F21-INDEX($F$4:$F$1038,MATCH(D21,$D$4:$D$1038,0))</f>
        <v>0.0024074074074074067</v>
      </c>
    </row>
    <row r="22" spans="1:9" s="1" customFormat="1" ht="15" customHeight="1">
      <c r="A22" s="35">
        <v>19</v>
      </c>
      <c r="B22" s="50" t="s">
        <v>79</v>
      </c>
      <c r="C22" s="50" t="s">
        <v>40</v>
      </c>
      <c r="D22" s="51" t="s">
        <v>74</v>
      </c>
      <c r="E22" s="50" t="s">
        <v>80</v>
      </c>
      <c r="F22" s="57">
        <v>0.020324074074074074</v>
      </c>
      <c r="G22" s="18" t="str">
        <f t="shared" si="0"/>
        <v>4.04/km</v>
      </c>
      <c r="H22" s="19">
        <f t="shared" si="1"/>
        <v>0.0034606481481481467</v>
      </c>
      <c r="I22" s="19">
        <f>F22-INDEX($F$4:$F$1038,MATCH(D22,$D$4:$D$1038,0))</f>
        <v>0.00037037037037036813</v>
      </c>
    </row>
    <row r="23" spans="1:9" s="1" customFormat="1" ht="15" customHeight="1">
      <c r="A23" s="59">
        <v>20</v>
      </c>
      <c r="B23" s="64" t="s">
        <v>81</v>
      </c>
      <c r="C23" s="64" t="s">
        <v>47</v>
      </c>
      <c r="D23" s="59" t="s">
        <v>82</v>
      </c>
      <c r="E23" s="60" t="s">
        <v>177</v>
      </c>
      <c r="F23" s="62">
        <v>0.020405092592592593</v>
      </c>
      <c r="G23" s="61" t="str">
        <f t="shared" si="0"/>
        <v>4.05/km</v>
      </c>
      <c r="H23" s="63">
        <f t="shared" si="1"/>
        <v>0.003541666666666665</v>
      </c>
      <c r="I23" s="63">
        <f>F23-INDEX($F$4:$F$1038,MATCH(D23,$D$4:$D$1038,0))</f>
        <v>0</v>
      </c>
    </row>
    <row r="24" spans="1:9" s="1" customFormat="1" ht="15" customHeight="1">
      <c r="A24" s="35">
        <v>21</v>
      </c>
      <c r="B24" s="50" t="s">
        <v>16</v>
      </c>
      <c r="C24" s="50" t="s">
        <v>83</v>
      </c>
      <c r="D24" s="51" t="s">
        <v>41</v>
      </c>
      <c r="E24" s="50" t="s">
        <v>42</v>
      </c>
      <c r="F24" s="57">
        <v>0.020439814814814817</v>
      </c>
      <c r="G24" s="18" t="str">
        <f t="shared" si="0"/>
        <v>4.05/km</v>
      </c>
      <c r="H24" s="19">
        <f t="shared" si="1"/>
        <v>0.0035763888888888894</v>
      </c>
      <c r="I24" s="19">
        <f>F24-INDEX($F$4:$F$1038,MATCH(D24,$D$4:$D$1038,0))</f>
        <v>0.002777777777777782</v>
      </c>
    </row>
    <row r="25" spans="1:9" s="1" customFormat="1" ht="15" customHeight="1">
      <c r="A25" s="35">
        <v>22</v>
      </c>
      <c r="B25" s="50" t="s">
        <v>84</v>
      </c>
      <c r="C25" s="50" t="s">
        <v>53</v>
      </c>
      <c r="D25" s="51" t="s">
        <v>51</v>
      </c>
      <c r="E25" s="50" t="s">
        <v>55</v>
      </c>
      <c r="F25" s="57">
        <v>0.02048611111111111</v>
      </c>
      <c r="G25" s="18" t="str">
        <f t="shared" si="0"/>
        <v>4.06/km</v>
      </c>
      <c r="H25" s="19">
        <f t="shared" si="1"/>
        <v>0.0036226851851851836</v>
      </c>
      <c r="I25" s="19">
        <f>F25-INDEX($F$4:$F$1038,MATCH(D25,$D$4:$D$1038,0))</f>
        <v>0.0026388888888888885</v>
      </c>
    </row>
    <row r="26" spans="1:9" s="1" customFormat="1" ht="15" customHeight="1">
      <c r="A26" s="59">
        <v>23</v>
      </c>
      <c r="B26" s="64" t="s">
        <v>85</v>
      </c>
      <c r="C26" s="64" t="s">
        <v>86</v>
      </c>
      <c r="D26" s="59" t="s">
        <v>82</v>
      </c>
      <c r="E26" s="60" t="s">
        <v>177</v>
      </c>
      <c r="F26" s="62">
        <v>0.02054398148148148</v>
      </c>
      <c r="G26" s="61" t="str">
        <f t="shared" si="0"/>
        <v>4.07/km</v>
      </c>
      <c r="H26" s="63">
        <f t="shared" si="1"/>
        <v>0.0036805555555555515</v>
      </c>
      <c r="I26" s="63">
        <f>F26-INDEX($F$4:$F$1038,MATCH(D26,$D$4:$D$1038,0))</f>
        <v>0.00013888888888888631</v>
      </c>
    </row>
    <row r="27" spans="1:9" s="2" customFormat="1" ht="15" customHeight="1">
      <c r="A27" s="35">
        <v>24</v>
      </c>
      <c r="B27" s="52" t="s">
        <v>87</v>
      </c>
      <c r="C27" s="52" t="s">
        <v>88</v>
      </c>
      <c r="D27" s="53" t="s">
        <v>60</v>
      </c>
      <c r="E27" s="50" t="s">
        <v>64</v>
      </c>
      <c r="F27" s="57">
        <v>0.020694444444444446</v>
      </c>
      <c r="G27" s="18" t="str">
        <f t="shared" si="0"/>
        <v>4.08/km</v>
      </c>
      <c r="H27" s="19">
        <f t="shared" si="1"/>
        <v>0.0038310185185185183</v>
      </c>
      <c r="I27" s="19">
        <f>F27-INDEX($F$4:$F$1038,MATCH(D27,$D$4:$D$1038,0))</f>
        <v>0.0015162037037037036</v>
      </c>
    </row>
    <row r="28" spans="1:9" s="1" customFormat="1" ht="15" customHeight="1">
      <c r="A28" s="35">
        <v>25</v>
      </c>
      <c r="B28" s="50" t="s">
        <v>89</v>
      </c>
      <c r="C28" s="50" t="s">
        <v>90</v>
      </c>
      <c r="D28" s="51" t="s">
        <v>91</v>
      </c>
      <c r="E28" s="50" t="s">
        <v>92</v>
      </c>
      <c r="F28" s="57">
        <v>0.020763888888888887</v>
      </c>
      <c r="G28" s="18" t="str">
        <f t="shared" si="0"/>
        <v>4.09/km</v>
      </c>
      <c r="H28" s="19">
        <f t="shared" si="1"/>
        <v>0.0039004629629629597</v>
      </c>
      <c r="I28" s="19">
        <f>F28-INDEX($F$4:$F$1038,MATCH(D28,$D$4:$D$1038,0))</f>
        <v>0</v>
      </c>
    </row>
    <row r="29" spans="1:9" s="1" customFormat="1" ht="15" customHeight="1">
      <c r="A29" s="35">
        <v>26</v>
      </c>
      <c r="B29" s="50" t="s">
        <v>93</v>
      </c>
      <c r="C29" s="50" t="s">
        <v>94</v>
      </c>
      <c r="D29" s="51" t="s">
        <v>41</v>
      </c>
      <c r="E29" s="50" t="s">
        <v>95</v>
      </c>
      <c r="F29" s="57">
        <v>0.020972222222222222</v>
      </c>
      <c r="G29" s="18" t="str">
        <f t="shared" si="0"/>
        <v>4.12/km</v>
      </c>
      <c r="H29" s="19">
        <f t="shared" si="1"/>
        <v>0.004108796296296294</v>
      </c>
      <c r="I29" s="19">
        <f>F29-INDEX($F$4:$F$1038,MATCH(D29,$D$4:$D$1038,0))</f>
        <v>0.003310185185185187</v>
      </c>
    </row>
    <row r="30" spans="1:9" s="1" customFormat="1" ht="15" customHeight="1">
      <c r="A30" s="35">
        <v>27</v>
      </c>
      <c r="B30" s="52" t="s">
        <v>96</v>
      </c>
      <c r="C30" s="52" t="s">
        <v>97</v>
      </c>
      <c r="D30" s="53" t="s">
        <v>74</v>
      </c>
      <c r="E30" s="52" t="s">
        <v>98</v>
      </c>
      <c r="F30" s="57">
        <v>0.021064814814814814</v>
      </c>
      <c r="G30" s="18" t="str">
        <f t="shared" si="0"/>
        <v>4.13/km</v>
      </c>
      <c r="H30" s="19">
        <f t="shared" si="1"/>
        <v>0.0042013888888888865</v>
      </c>
      <c r="I30" s="19">
        <f>F30-INDEX($F$4:$F$1038,MATCH(D30,$D$4:$D$1038,0))</f>
        <v>0.0011111111111111079</v>
      </c>
    </row>
    <row r="31" spans="1:9" s="1" customFormat="1" ht="15" customHeight="1">
      <c r="A31" s="35">
        <v>28</v>
      </c>
      <c r="B31" s="50" t="s">
        <v>19</v>
      </c>
      <c r="C31" s="50" t="s">
        <v>99</v>
      </c>
      <c r="D31" s="51" t="s">
        <v>41</v>
      </c>
      <c r="E31" s="50" t="s">
        <v>95</v>
      </c>
      <c r="F31" s="57">
        <v>0.02107638888888889</v>
      </c>
      <c r="G31" s="18" t="str">
        <f t="shared" si="0"/>
        <v>4.13/km</v>
      </c>
      <c r="H31" s="19">
        <f t="shared" si="1"/>
        <v>0.0042129629629629635</v>
      </c>
      <c r="I31" s="19">
        <f>F31-INDEX($F$4:$F$1038,MATCH(D31,$D$4:$D$1038,0))</f>
        <v>0.003414351851851856</v>
      </c>
    </row>
    <row r="32" spans="1:9" s="1" customFormat="1" ht="15" customHeight="1">
      <c r="A32" s="35">
        <v>29</v>
      </c>
      <c r="B32" s="50" t="s">
        <v>14</v>
      </c>
      <c r="C32" s="50" t="s">
        <v>88</v>
      </c>
      <c r="D32" s="51" t="s">
        <v>41</v>
      </c>
      <c r="E32" s="50" t="s">
        <v>64</v>
      </c>
      <c r="F32" s="57">
        <v>0.021226851851851854</v>
      </c>
      <c r="G32" s="18" t="str">
        <f t="shared" si="0"/>
        <v>4.15/km</v>
      </c>
      <c r="H32" s="19">
        <f aca="true" t="shared" si="2" ref="H32:H75">F32-$F$4</f>
        <v>0.004363425925925927</v>
      </c>
      <c r="I32" s="19">
        <f>F32-INDEX($F$4:$F$1038,MATCH(D32,$D$4:$D$1038,0))</f>
        <v>0.0035648148148148193</v>
      </c>
    </row>
    <row r="33" spans="1:9" s="1" customFormat="1" ht="15" customHeight="1">
      <c r="A33" s="35">
        <v>30</v>
      </c>
      <c r="B33" s="50" t="s">
        <v>100</v>
      </c>
      <c r="C33" s="50" t="s">
        <v>101</v>
      </c>
      <c r="D33" s="51" t="s">
        <v>60</v>
      </c>
      <c r="E33" s="50" t="s">
        <v>95</v>
      </c>
      <c r="F33" s="57">
        <v>0.021388888888888888</v>
      </c>
      <c r="G33" s="18" t="str">
        <f t="shared" si="0"/>
        <v>4.17/km</v>
      </c>
      <c r="H33" s="19">
        <f t="shared" si="2"/>
        <v>0.00452546296296296</v>
      </c>
      <c r="I33" s="19">
        <f>F33-INDEX($F$4:$F$1038,MATCH(D33,$D$4:$D$1038,0))</f>
        <v>0.0022106481481481456</v>
      </c>
    </row>
    <row r="34" spans="1:9" s="1" customFormat="1" ht="15" customHeight="1">
      <c r="A34" s="35">
        <v>31</v>
      </c>
      <c r="B34" s="50" t="s">
        <v>102</v>
      </c>
      <c r="C34" s="50" t="s">
        <v>53</v>
      </c>
      <c r="D34" s="51" t="s">
        <v>51</v>
      </c>
      <c r="E34" s="50" t="s">
        <v>103</v>
      </c>
      <c r="F34" s="57">
        <v>0.021458333333333333</v>
      </c>
      <c r="G34" s="18" t="str">
        <f t="shared" si="0"/>
        <v>4.18/km</v>
      </c>
      <c r="H34" s="19">
        <f t="shared" si="2"/>
        <v>0.004594907407407405</v>
      </c>
      <c r="I34" s="19">
        <f>F34-INDEX($F$4:$F$1038,MATCH(D34,$D$4:$D$1038,0))</f>
        <v>0.00361111111111111</v>
      </c>
    </row>
    <row r="35" spans="1:9" s="1" customFormat="1" ht="15" customHeight="1">
      <c r="A35" s="35">
        <v>32</v>
      </c>
      <c r="B35" s="52" t="s">
        <v>18</v>
      </c>
      <c r="C35" s="52" t="s">
        <v>104</v>
      </c>
      <c r="D35" s="53" t="s">
        <v>37</v>
      </c>
      <c r="E35" s="52" t="s">
        <v>105</v>
      </c>
      <c r="F35" s="57">
        <v>0.021458333333333333</v>
      </c>
      <c r="G35" s="18" t="str">
        <f t="shared" si="0"/>
        <v>4.18/km</v>
      </c>
      <c r="H35" s="19">
        <f t="shared" si="2"/>
        <v>0.004594907407407405</v>
      </c>
      <c r="I35" s="19">
        <f>F35-INDEX($F$4:$F$1038,MATCH(D35,$D$4:$D$1038,0))</f>
        <v>0.004594907407407405</v>
      </c>
    </row>
    <row r="36" spans="1:9" s="1" customFormat="1" ht="15" customHeight="1">
      <c r="A36" s="35">
        <v>33</v>
      </c>
      <c r="B36" s="50" t="s">
        <v>20</v>
      </c>
      <c r="C36" s="50" t="s">
        <v>106</v>
      </c>
      <c r="D36" s="51" t="s">
        <v>68</v>
      </c>
      <c r="E36" s="50" t="s">
        <v>95</v>
      </c>
      <c r="F36" s="57">
        <v>0.021631944444444443</v>
      </c>
      <c r="G36" s="18" t="str">
        <f t="shared" si="0"/>
        <v>4.20/km</v>
      </c>
      <c r="H36" s="19">
        <f t="shared" si="2"/>
        <v>0.004768518518518516</v>
      </c>
      <c r="I36" s="19">
        <f>F36-INDEX($F$4:$F$1038,MATCH(D36,$D$4:$D$1038,0))</f>
        <v>0.002303240740740741</v>
      </c>
    </row>
    <row r="37" spans="1:9" s="1" customFormat="1" ht="15" customHeight="1">
      <c r="A37" s="35">
        <v>34</v>
      </c>
      <c r="B37" s="50" t="s">
        <v>107</v>
      </c>
      <c r="C37" s="50" t="s">
        <v>47</v>
      </c>
      <c r="D37" s="51" t="s">
        <v>82</v>
      </c>
      <c r="E37" s="50" t="s">
        <v>108</v>
      </c>
      <c r="F37" s="57">
        <v>0.021678240740740738</v>
      </c>
      <c r="G37" s="18" t="str">
        <f t="shared" si="0"/>
        <v>4.20/km</v>
      </c>
      <c r="H37" s="19">
        <f t="shared" si="2"/>
        <v>0.00481481481481481</v>
      </c>
      <c r="I37" s="19">
        <f>F37-INDEX($F$4:$F$1038,MATCH(D37,$D$4:$D$1038,0))</f>
        <v>0.0012731481481481448</v>
      </c>
    </row>
    <row r="38" spans="1:9" s="1" customFormat="1" ht="15" customHeight="1">
      <c r="A38" s="35">
        <v>35</v>
      </c>
      <c r="B38" s="52" t="s">
        <v>21</v>
      </c>
      <c r="C38" s="52" t="s">
        <v>109</v>
      </c>
      <c r="D38" s="53" t="s">
        <v>60</v>
      </c>
      <c r="E38" s="52" t="s">
        <v>38</v>
      </c>
      <c r="F38" s="57">
        <v>0.021979166666666664</v>
      </c>
      <c r="G38" s="18" t="str">
        <f t="shared" si="0"/>
        <v>4.24/km</v>
      </c>
      <c r="H38" s="19">
        <f t="shared" si="2"/>
        <v>0.005115740740740737</v>
      </c>
      <c r="I38" s="19">
        <f>F38-INDEX($F$4:$F$1038,MATCH(D38,$D$4:$D$1038,0))</f>
        <v>0.002800925925925922</v>
      </c>
    </row>
    <row r="39" spans="1:9" s="1" customFormat="1" ht="15" customHeight="1">
      <c r="A39" s="35">
        <v>36</v>
      </c>
      <c r="B39" s="52" t="s">
        <v>110</v>
      </c>
      <c r="C39" s="52" t="s">
        <v>111</v>
      </c>
      <c r="D39" s="53" t="s">
        <v>51</v>
      </c>
      <c r="E39" s="52" t="s">
        <v>80</v>
      </c>
      <c r="F39" s="57">
        <v>0.022083333333333333</v>
      </c>
      <c r="G39" s="18" t="str">
        <f t="shared" si="0"/>
        <v>4.25/km</v>
      </c>
      <c r="H39" s="19">
        <f t="shared" si="2"/>
        <v>0.005219907407407406</v>
      </c>
      <c r="I39" s="19">
        <f>F39-INDEX($F$4:$F$1038,MATCH(D39,$D$4:$D$1038,0))</f>
        <v>0.004236111111111111</v>
      </c>
    </row>
    <row r="40" spans="1:9" s="1" customFormat="1" ht="15" customHeight="1">
      <c r="A40" s="35">
        <v>37</v>
      </c>
      <c r="B40" s="50" t="s">
        <v>12</v>
      </c>
      <c r="C40" s="50" t="s">
        <v>112</v>
      </c>
      <c r="D40" s="51" t="s">
        <v>113</v>
      </c>
      <c r="E40" s="50" t="s">
        <v>95</v>
      </c>
      <c r="F40" s="57">
        <v>0.022314814814814815</v>
      </c>
      <c r="G40" s="18" t="str">
        <f t="shared" si="0"/>
        <v>4.28/km</v>
      </c>
      <c r="H40" s="19">
        <f t="shared" si="2"/>
        <v>0.0054513888888888876</v>
      </c>
      <c r="I40" s="19">
        <f>F40-INDEX($F$4:$F$1038,MATCH(D40,$D$4:$D$1038,0))</f>
        <v>0</v>
      </c>
    </row>
    <row r="41" spans="1:9" s="1" customFormat="1" ht="15" customHeight="1">
      <c r="A41" s="35">
        <v>38</v>
      </c>
      <c r="B41" s="50" t="s">
        <v>114</v>
      </c>
      <c r="C41" s="50" t="s">
        <v>115</v>
      </c>
      <c r="D41" s="51" t="s">
        <v>116</v>
      </c>
      <c r="E41" s="50" t="s">
        <v>98</v>
      </c>
      <c r="F41" s="57">
        <v>0.022372685185185186</v>
      </c>
      <c r="G41" s="18" t="str">
        <f t="shared" si="0"/>
        <v>4.28/km</v>
      </c>
      <c r="H41" s="19">
        <f t="shared" si="2"/>
        <v>0.005509259259259259</v>
      </c>
      <c r="I41" s="19">
        <f>F41-INDEX($F$4:$F$1038,MATCH(D41,$D$4:$D$1038,0))</f>
        <v>0</v>
      </c>
    </row>
    <row r="42" spans="1:9" s="1" customFormat="1" ht="15" customHeight="1">
      <c r="A42" s="35">
        <v>39</v>
      </c>
      <c r="B42" s="50" t="s">
        <v>25</v>
      </c>
      <c r="C42" s="50" t="s">
        <v>117</v>
      </c>
      <c r="D42" s="51" t="s">
        <v>118</v>
      </c>
      <c r="E42" s="50" t="s">
        <v>95</v>
      </c>
      <c r="F42" s="57">
        <v>0.02244212962962963</v>
      </c>
      <c r="G42" s="18" t="str">
        <f t="shared" si="0"/>
        <v>4.29/km</v>
      </c>
      <c r="H42" s="19">
        <f t="shared" si="2"/>
        <v>0.005578703703703704</v>
      </c>
      <c r="I42" s="19">
        <f>F42-INDEX($F$4:$F$1038,MATCH(D42,$D$4:$D$1038,0))</f>
        <v>0</v>
      </c>
    </row>
    <row r="43" spans="1:9" s="1" customFormat="1" ht="15" customHeight="1">
      <c r="A43" s="35">
        <v>40</v>
      </c>
      <c r="B43" s="50" t="s">
        <v>119</v>
      </c>
      <c r="C43" s="50" t="s">
        <v>101</v>
      </c>
      <c r="D43" s="51" t="s">
        <v>60</v>
      </c>
      <c r="E43" s="50" t="s">
        <v>95</v>
      </c>
      <c r="F43" s="57">
        <v>0.022604166666666665</v>
      </c>
      <c r="G43" s="18" t="str">
        <f t="shared" si="0"/>
        <v>4.31/km</v>
      </c>
      <c r="H43" s="19">
        <f t="shared" si="2"/>
        <v>0.005740740740740737</v>
      </c>
      <c r="I43" s="19">
        <f>F43-INDEX($F$4:$F$1038,MATCH(D43,$D$4:$D$1038,0))</f>
        <v>0.0034259259259259225</v>
      </c>
    </row>
    <row r="44" spans="1:9" s="1" customFormat="1" ht="15" customHeight="1">
      <c r="A44" s="35">
        <v>41</v>
      </c>
      <c r="B44" s="52" t="s">
        <v>11</v>
      </c>
      <c r="C44" s="52" t="s">
        <v>73</v>
      </c>
      <c r="D44" s="53" t="s">
        <v>41</v>
      </c>
      <c r="E44" s="52" t="s">
        <v>38</v>
      </c>
      <c r="F44" s="57">
        <v>0.022789351851851852</v>
      </c>
      <c r="G44" s="18" t="str">
        <f t="shared" si="0"/>
        <v>4.33/km</v>
      </c>
      <c r="H44" s="19">
        <f t="shared" si="2"/>
        <v>0.005925925925925925</v>
      </c>
      <c r="I44" s="19">
        <f>F44-INDEX($F$4:$F$1038,MATCH(D44,$D$4:$D$1038,0))</f>
        <v>0.005127314814814817</v>
      </c>
    </row>
    <row r="45" spans="1:9" s="1" customFormat="1" ht="15" customHeight="1">
      <c r="A45" s="59">
        <v>42</v>
      </c>
      <c r="B45" s="64" t="s">
        <v>120</v>
      </c>
      <c r="C45" s="64" t="s">
        <v>121</v>
      </c>
      <c r="D45" s="59" t="s">
        <v>122</v>
      </c>
      <c r="E45" s="60" t="s">
        <v>177</v>
      </c>
      <c r="F45" s="62">
        <v>0.022939814814814816</v>
      </c>
      <c r="G45" s="61" t="str">
        <f t="shared" si="0"/>
        <v>4.35/km</v>
      </c>
      <c r="H45" s="63">
        <f t="shared" si="2"/>
        <v>0.006076388888888888</v>
      </c>
      <c r="I45" s="63">
        <f>F45-INDEX($F$4:$F$1038,MATCH(D45,$D$4:$D$1038,0))</f>
        <v>0</v>
      </c>
    </row>
    <row r="46" spans="1:9" s="1" customFormat="1" ht="15" customHeight="1">
      <c r="A46" s="35">
        <v>43</v>
      </c>
      <c r="B46" s="50" t="s">
        <v>26</v>
      </c>
      <c r="C46" s="50" t="s">
        <v>106</v>
      </c>
      <c r="D46" s="51" t="s">
        <v>68</v>
      </c>
      <c r="E46" s="50" t="s">
        <v>95</v>
      </c>
      <c r="F46" s="57">
        <v>0.023159722222222224</v>
      </c>
      <c r="G46" s="18" t="str">
        <f t="shared" si="0"/>
        <v>4.38/km</v>
      </c>
      <c r="H46" s="19">
        <f t="shared" si="2"/>
        <v>0.006296296296296296</v>
      </c>
      <c r="I46" s="19">
        <f>F46-INDEX($F$4:$F$1038,MATCH(D46,$D$4:$D$1038,0))</f>
        <v>0.003831018518518522</v>
      </c>
    </row>
    <row r="47" spans="1:9" s="1" customFormat="1" ht="15" customHeight="1">
      <c r="A47" s="35">
        <v>44</v>
      </c>
      <c r="B47" s="50" t="s">
        <v>27</v>
      </c>
      <c r="C47" s="50" t="s">
        <v>123</v>
      </c>
      <c r="D47" s="51" t="s">
        <v>51</v>
      </c>
      <c r="E47" s="50" t="s">
        <v>78</v>
      </c>
      <c r="F47" s="57">
        <v>0.023240740740740742</v>
      </c>
      <c r="G47" s="18" t="str">
        <f t="shared" si="0"/>
        <v>4.39/km</v>
      </c>
      <c r="H47" s="19">
        <f t="shared" si="2"/>
        <v>0.006377314814814815</v>
      </c>
      <c r="I47" s="19">
        <f>F47-INDEX($F$4:$F$1038,MATCH(D47,$D$4:$D$1038,0))</f>
        <v>0.00539351851851852</v>
      </c>
    </row>
    <row r="48" spans="1:9" s="1" customFormat="1" ht="15" customHeight="1">
      <c r="A48" s="59">
        <v>45</v>
      </c>
      <c r="B48" s="64" t="s">
        <v>124</v>
      </c>
      <c r="C48" s="64" t="s">
        <v>58</v>
      </c>
      <c r="D48" s="59" t="s">
        <v>51</v>
      </c>
      <c r="E48" s="60" t="s">
        <v>177</v>
      </c>
      <c r="F48" s="62">
        <v>0.023530092592592592</v>
      </c>
      <c r="G48" s="61" t="str">
        <f t="shared" si="0"/>
        <v>4.42/km</v>
      </c>
      <c r="H48" s="63">
        <f t="shared" si="2"/>
        <v>0.0066666666666666645</v>
      </c>
      <c r="I48" s="63">
        <f>F48-INDEX($F$4:$F$1038,MATCH(D48,$D$4:$D$1038,0))</f>
        <v>0.005682870370370369</v>
      </c>
    </row>
    <row r="49" spans="1:9" s="1" customFormat="1" ht="15" customHeight="1">
      <c r="A49" s="35">
        <v>46</v>
      </c>
      <c r="B49" s="50" t="s">
        <v>125</v>
      </c>
      <c r="C49" s="50" t="s">
        <v>47</v>
      </c>
      <c r="D49" s="51" t="s">
        <v>126</v>
      </c>
      <c r="E49" s="50" t="s">
        <v>127</v>
      </c>
      <c r="F49" s="57">
        <v>0.023912037037037034</v>
      </c>
      <c r="G49" s="18" t="str">
        <f t="shared" si="0"/>
        <v>4.47/km</v>
      </c>
      <c r="H49" s="19">
        <f t="shared" si="2"/>
        <v>0.007048611111111106</v>
      </c>
      <c r="I49" s="19">
        <f>F49-INDEX($F$4:$F$1038,MATCH(D49,$D$4:$D$1038,0))</f>
        <v>0</v>
      </c>
    </row>
    <row r="50" spans="1:9" s="1" customFormat="1" ht="15" customHeight="1">
      <c r="A50" s="35">
        <v>47</v>
      </c>
      <c r="B50" s="50" t="s">
        <v>128</v>
      </c>
      <c r="C50" s="50" t="s">
        <v>129</v>
      </c>
      <c r="D50" s="51" t="s">
        <v>113</v>
      </c>
      <c r="E50" s="50" t="s">
        <v>38</v>
      </c>
      <c r="F50" s="57">
        <v>0.02395833333333333</v>
      </c>
      <c r="G50" s="18" t="str">
        <f t="shared" si="0"/>
        <v>4.48/km</v>
      </c>
      <c r="H50" s="19">
        <f t="shared" si="2"/>
        <v>0.007094907407407404</v>
      </c>
      <c r="I50" s="19">
        <f>F50-INDEX($F$4:$F$1038,MATCH(D50,$D$4:$D$1038,0))</f>
        <v>0.0016435185185185164</v>
      </c>
    </row>
    <row r="51" spans="1:9" s="1" customFormat="1" ht="15" customHeight="1">
      <c r="A51" s="35">
        <v>48</v>
      </c>
      <c r="B51" s="50" t="s">
        <v>28</v>
      </c>
      <c r="C51" s="50" t="s">
        <v>130</v>
      </c>
      <c r="D51" s="51" t="s">
        <v>60</v>
      </c>
      <c r="E51" s="50" t="s">
        <v>131</v>
      </c>
      <c r="F51" s="57">
        <v>0.024120370370370372</v>
      </c>
      <c r="G51" s="18" t="str">
        <f t="shared" si="0"/>
        <v>4.49/km</v>
      </c>
      <c r="H51" s="19">
        <f t="shared" si="2"/>
        <v>0.007256944444444444</v>
      </c>
      <c r="I51" s="19">
        <f>F51-INDEX($F$4:$F$1038,MATCH(D51,$D$4:$D$1038,0))</f>
        <v>0.00494212962962963</v>
      </c>
    </row>
    <row r="52" spans="1:9" s="1" customFormat="1" ht="15" customHeight="1">
      <c r="A52" s="35">
        <v>49</v>
      </c>
      <c r="B52" s="50" t="s">
        <v>132</v>
      </c>
      <c r="C52" s="50" t="s">
        <v>47</v>
      </c>
      <c r="D52" s="51" t="s">
        <v>60</v>
      </c>
      <c r="E52" s="50" t="s">
        <v>95</v>
      </c>
      <c r="F52" s="57">
        <v>0.02414351851851852</v>
      </c>
      <c r="G52" s="18" t="str">
        <f t="shared" si="0"/>
        <v>4.50/km</v>
      </c>
      <c r="H52" s="19">
        <f t="shared" si="2"/>
        <v>0.0072800925925925915</v>
      </c>
      <c r="I52" s="19">
        <f>F52-INDEX($F$4:$F$1038,MATCH(D52,$D$4:$D$1038,0))</f>
        <v>0.004965277777777777</v>
      </c>
    </row>
    <row r="53" spans="1:9" s="3" customFormat="1" ht="15" customHeight="1">
      <c r="A53" s="35">
        <v>50</v>
      </c>
      <c r="B53" s="52" t="s">
        <v>133</v>
      </c>
      <c r="C53" s="52" t="s">
        <v>134</v>
      </c>
      <c r="D53" s="53" t="s">
        <v>118</v>
      </c>
      <c r="E53" s="50" t="s">
        <v>64</v>
      </c>
      <c r="F53" s="57">
        <v>0.024328703703703703</v>
      </c>
      <c r="G53" s="18" t="str">
        <f t="shared" si="0"/>
        <v>4.52/km</v>
      </c>
      <c r="H53" s="19">
        <f t="shared" si="2"/>
        <v>0.0074652777777777755</v>
      </c>
      <c r="I53" s="19">
        <f>F53-INDEX($F$4:$F$1038,MATCH(D53,$D$4:$D$1038,0))</f>
        <v>0.0018865740740740718</v>
      </c>
    </row>
    <row r="54" spans="1:9" s="1" customFormat="1" ht="15" customHeight="1">
      <c r="A54" s="35">
        <v>51</v>
      </c>
      <c r="B54" s="52" t="s">
        <v>135</v>
      </c>
      <c r="C54" s="52" t="s">
        <v>136</v>
      </c>
      <c r="D54" s="53" t="s">
        <v>122</v>
      </c>
      <c r="E54" s="52" t="s">
        <v>38</v>
      </c>
      <c r="F54" s="57">
        <v>0.024340277777777777</v>
      </c>
      <c r="G54" s="18" t="str">
        <f t="shared" si="0"/>
        <v>4.52/km</v>
      </c>
      <c r="H54" s="19">
        <f t="shared" si="2"/>
        <v>0.007476851851851849</v>
      </c>
      <c r="I54" s="19">
        <f>F54-INDEX($F$4:$F$1038,MATCH(D54,$D$4:$D$1038,0))</f>
        <v>0.001400462962962961</v>
      </c>
    </row>
    <row r="55" spans="1:9" s="1" customFormat="1" ht="15" customHeight="1">
      <c r="A55" s="35">
        <v>52</v>
      </c>
      <c r="B55" s="52" t="s">
        <v>137</v>
      </c>
      <c r="C55" s="52" t="s">
        <v>138</v>
      </c>
      <c r="D55" s="53" t="s">
        <v>82</v>
      </c>
      <c r="E55" s="52" t="s">
        <v>42</v>
      </c>
      <c r="F55" s="57">
        <v>0.0246875</v>
      </c>
      <c r="G55" s="18" t="str">
        <f t="shared" si="0"/>
        <v>4.56/km</v>
      </c>
      <c r="H55" s="19">
        <f t="shared" si="2"/>
        <v>0.007824074074074074</v>
      </c>
      <c r="I55" s="19">
        <f>F55-INDEX($F$4:$F$1038,MATCH(D55,$D$4:$D$1038,0))</f>
        <v>0.004282407407407408</v>
      </c>
    </row>
    <row r="56" spans="1:9" s="1" customFormat="1" ht="15" customHeight="1">
      <c r="A56" s="35">
        <v>53</v>
      </c>
      <c r="B56" s="50" t="s">
        <v>139</v>
      </c>
      <c r="C56" s="50" t="s">
        <v>52</v>
      </c>
      <c r="D56" s="51" t="s">
        <v>126</v>
      </c>
      <c r="E56" s="50" t="s">
        <v>38</v>
      </c>
      <c r="F56" s="57">
        <v>0.0249537037037037</v>
      </c>
      <c r="G56" s="18" t="str">
        <f t="shared" si="0"/>
        <v>4.59/km</v>
      </c>
      <c r="H56" s="19">
        <f t="shared" si="2"/>
        <v>0.008090277777777773</v>
      </c>
      <c r="I56" s="19">
        <f>F56-INDEX($F$4:$F$1038,MATCH(D56,$D$4:$D$1038,0))</f>
        <v>0.0010416666666666664</v>
      </c>
    </row>
    <row r="57" spans="1:9" s="1" customFormat="1" ht="15" customHeight="1">
      <c r="A57" s="35">
        <v>54</v>
      </c>
      <c r="B57" s="52" t="s">
        <v>29</v>
      </c>
      <c r="C57" s="52" t="s">
        <v>140</v>
      </c>
      <c r="D57" s="53" t="s">
        <v>118</v>
      </c>
      <c r="E57" s="52" t="s">
        <v>141</v>
      </c>
      <c r="F57" s="57">
        <v>0.025104166666666664</v>
      </c>
      <c r="G57" s="18" t="str">
        <f t="shared" si="0"/>
        <v>5.01/km</v>
      </c>
      <c r="H57" s="19">
        <f t="shared" si="2"/>
        <v>0.008240740740740736</v>
      </c>
      <c r="I57" s="19">
        <f>F57-INDEX($F$4:$F$1038,MATCH(D57,$D$4:$D$1038,0))</f>
        <v>0.002662037037037032</v>
      </c>
    </row>
    <row r="58" spans="1:9" s="1" customFormat="1" ht="15" customHeight="1">
      <c r="A58" s="35">
        <v>55</v>
      </c>
      <c r="B58" s="52" t="s">
        <v>142</v>
      </c>
      <c r="C58" s="52" t="s">
        <v>143</v>
      </c>
      <c r="D58" s="53" t="s">
        <v>116</v>
      </c>
      <c r="E58" s="52" t="s">
        <v>55</v>
      </c>
      <c r="F58" s="57">
        <v>0.025208333333333333</v>
      </c>
      <c r="G58" s="18" t="str">
        <f t="shared" si="0"/>
        <v>5.03/km</v>
      </c>
      <c r="H58" s="19">
        <f t="shared" si="2"/>
        <v>0.008344907407407405</v>
      </c>
      <c r="I58" s="19">
        <f>F58-INDEX($F$4:$F$1038,MATCH(D58,$D$4:$D$1038,0))</f>
        <v>0.002835648148148146</v>
      </c>
    </row>
    <row r="59" spans="1:9" s="1" customFormat="1" ht="15" customHeight="1">
      <c r="A59" s="35">
        <v>56</v>
      </c>
      <c r="B59" s="52" t="s">
        <v>144</v>
      </c>
      <c r="C59" s="52" t="s">
        <v>145</v>
      </c>
      <c r="D59" s="53" t="s">
        <v>82</v>
      </c>
      <c r="E59" s="52" t="s">
        <v>141</v>
      </c>
      <c r="F59" s="57">
        <v>0.025810185185185183</v>
      </c>
      <c r="G59" s="18" t="str">
        <f t="shared" si="0"/>
        <v>5.10/km</v>
      </c>
      <c r="H59" s="19">
        <f t="shared" si="2"/>
        <v>0.008946759259259255</v>
      </c>
      <c r="I59" s="19">
        <f>F59-INDEX($F$4:$F$1038,MATCH(D59,$D$4:$D$1038,0))</f>
        <v>0.00540509259259259</v>
      </c>
    </row>
    <row r="60" spans="1:9" s="1" customFormat="1" ht="15" customHeight="1">
      <c r="A60" s="35">
        <v>57</v>
      </c>
      <c r="B60" s="52" t="s">
        <v>32</v>
      </c>
      <c r="C60" s="52" t="s">
        <v>146</v>
      </c>
      <c r="D60" s="53" t="s">
        <v>147</v>
      </c>
      <c r="E60" s="52" t="s">
        <v>148</v>
      </c>
      <c r="F60" s="57">
        <v>0.026006944444444447</v>
      </c>
      <c r="G60" s="18" t="str">
        <f t="shared" si="0"/>
        <v>5.12/km</v>
      </c>
      <c r="H60" s="19">
        <f t="shared" si="2"/>
        <v>0.00914351851851852</v>
      </c>
      <c r="I60" s="19">
        <f>F60-INDEX($F$4:$F$1038,MATCH(D60,$D$4:$D$1038,0))</f>
        <v>0</v>
      </c>
    </row>
    <row r="61" spans="1:9" s="1" customFormat="1" ht="15" customHeight="1">
      <c r="A61" s="35">
        <v>58</v>
      </c>
      <c r="B61" s="50" t="s">
        <v>33</v>
      </c>
      <c r="C61" s="50" t="s">
        <v>149</v>
      </c>
      <c r="D61" s="51" t="s">
        <v>126</v>
      </c>
      <c r="E61" s="50" t="s">
        <v>98</v>
      </c>
      <c r="F61" s="57">
        <v>0.02621527777777778</v>
      </c>
      <c r="G61" s="18" t="str">
        <f t="shared" si="0"/>
        <v>5.15/km</v>
      </c>
      <c r="H61" s="19">
        <f t="shared" si="2"/>
        <v>0.00935185185185185</v>
      </c>
      <c r="I61" s="19">
        <f>F61-INDEX($F$4:$F$1038,MATCH(D61,$D$4:$D$1038,0))</f>
        <v>0.0023032407407407446</v>
      </c>
    </row>
    <row r="62" spans="1:9" s="1" customFormat="1" ht="15" customHeight="1">
      <c r="A62" s="35">
        <v>59</v>
      </c>
      <c r="B62" s="50" t="s">
        <v>30</v>
      </c>
      <c r="C62" s="50" t="s">
        <v>150</v>
      </c>
      <c r="D62" s="51" t="s">
        <v>147</v>
      </c>
      <c r="E62" s="50" t="s">
        <v>95</v>
      </c>
      <c r="F62" s="57">
        <v>0.02648148148148148</v>
      </c>
      <c r="G62" s="18" t="str">
        <f t="shared" si="0"/>
        <v>5.18/km</v>
      </c>
      <c r="H62" s="19">
        <f t="shared" si="2"/>
        <v>0.009618055555555553</v>
      </c>
      <c r="I62" s="19">
        <f>F62-INDEX($F$4:$F$1038,MATCH(D62,$D$4:$D$1038,0))</f>
        <v>0.00047453703703703373</v>
      </c>
    </row>
    <row r="63" spans="1:9" s="1" customFormat="1" ht="15" customHeight="1">
      <c r="A63" s="35">
        <v>60</v>
      </c>
      <c r="B63" s="50" t="s">
        <v>14</v>
      </c>
      <c r="C63" s="50" t="s">
        <v>151</v>
      </c>
      <c r="D63" s="51" t="s">
        <v>74</v>
      </c>
      <c r="E63" s="50" t="s">
        <v>95</v>
      </c>
      <c r="F63" s="57">
        <v>0.026574074074074073</v>
      </c>
      <c r="G63" s="18" t="str">
        <f t="shared" si="0"/>
        <v>5.19/km</v>
      </c>
      <c r="H63" s="19">
        <f t="shared" si="2"/>
        <v>0.009710648148148145</v>
      </c>
      <c r="I63" s="19">
        <f>F63-INDEX($F$4:$F$1038,MATCH(D63,$D$4:$D$1038,0))</f>
        <v>0.006620370370370367</v>
      </c>
    </row>
    <row r="64" spans="1:9" s="1" customFormat="1" ht="15" customHeight="1">
      <c r="A64" s="35">
        <v>61</v>
      </c>
      <c r="B64" s="50" t="s">
        <v>152</v>
      </c>
      <c r="C64" s="50" t="s">
        <v>153</v>
      </c>
      <c r="D64" s="51" t="s">
        <v>37</v>
      </c>
      <c r="E64" s="50" t="s">
        <v>38</v>
      </c>
      <c r="F64" s="57">
        <v>0.02694444444444444</v>
      </c>
      <c r="G64" s="18" t="str">
        <f t="shared" si="0"/>
        <v>5.23/km</v>
      </c>
      <c r="H64" s="19">
        <f t="shared" si="2"/>
        <v>0.010081018518518513</v>
      </c>
      <c r="I64" s="19">
        <f>F64-INDEX($F$4:$F$1038,MATCH(D64,$D$4:$D$1038,0))</f>
        <v>0.010081018518518513</v>
      </c>
    </row>
    <row r="65" spans="1:9" s="1" customFormat="1" ht="15" customHeight="1">
      <c r="A65" s="35">
        <v>62</v>
      </c>
      <c r="B65" s="52" t="s">
        <v>154</v>
      </c>
      <c r="C65" s="52" t="s">
        <v>155</v>
      </c>
      <c r="D65" s="53" t="s">
        <v>113</v>
      </c>
      <c r="E65" s="52" t="s">
        <v>42</v>
      </c>
      <c r="F65" s="57">
        <v>0.02763888888888889</v>
      </c>
      <c r="G65" s="18" t="str">
        <f t="shared" si="0"/>
        <v>5.32/km</v>
      </c>
      <c r="H65" s="19">
        <f t="shared" si="2"/>
        <v>0.010775462962962962</v>
      </c>
      <c r="I65" s="19">
        <f>F65-INDEX($F$4:$F$1038,MATCH(D65,$D$4:$D$1038,0))</f>
        <v>0.005324074074074075</v>
      </c>
    </row>
    <row r="66" spans="1:9" s="1" customFormat="1" ht="15" customHeight="1">
      <c r="A66" s="35">
        <v>63</v>
      </c>
      <c r="B66" s="50" t="s">
        <v>156</v>
      </c>
      <c r="C66" s="50" t="s">
        <v>157</v>
      </c>
      <c r="D66" s="51" t="s">
        <v>118</v>
      </c>
      <c r="E66" s="50" t="s">
        <v>127</v>
      </c>
      <c r="F66" s="57">
        <v>0.027928240740740743</v>
      </c>
      <c r="G66" s="18" t="str">
        <f t="shared" si="0"/>
        <v>5.35/km</v>
      </c>
      <c r="H66" s="19">
        <f t="shared" si="2"/>
        <v>0.011064814814814816</v>
      </c>
      <c r="I66" s="19">
        <f>F66-INDEX($F$4:$F$1038,MATCH(D66,$D$4:$D$1038,0))</f>
        <v>0.005486111111111112</v>
      </c>
    </row>
    <row r="67" spans="1:9" s="1" customFormat="1" ht="15" customHeight="1">
      <c r="A67" s="35">
        <v>64</v>
      </c>
      <c r="B67" s="52" t="s">
        <v>158</v>
      </c>
      <c r="C67" s="52" t="s">
        <v>159</v>
      </c>
      <c r="D67" s="53" t="s">
        <v>126</v>
      </c>
      <c r="E67" s="52" t="s">
        <v>42</v>
      </c>
      <c r="F67" s="57">
        <v>0.028645833333333332</v>
      </c>
      <c r="G67" s="18" t="str">
        <f t="shared" si="0"/>
        <v>5.44/km</v>
      </c>
      <c r="H67" s="19">
        <f t="shared" si="2"/>
        <v>0.011782407407407405</v>
      </c>
      <c r="I67" s="19">
        <f>F67-INDEX($F$4:$F$1038,MATCH(D67,$D$4:$D$1038,0))</f>
        <v>0.0047337962962962984</v>
      </c>
    </row>
    <row r="68" spans="1:9" s="1" customFormat="1" ht="15" customHeight="1">
      <c r="A68" s="35">
        <v>65</v>
      </c>
      <c r="B68" s="50" t="s">
        <v>160</v>
      </c>
      <c r="C68" s="50" t="s">
        <v>63</v>
      </c>
      <c r="D68" s="51" t="s">
        <v>51</v>
      </c>
      <c r="E68" s="50" t="s">
        <v>92</v>
      </c>
      <c r="F68" s="57">
        <v>0.028680555555555553</v>
      </c>
      <c r="G68" s="18" t="str">
        <f aca="true" t="shared" si="3" ref="G68:G75">TEXT(INT((HOUR(F68)*3600+MINUTE(F68)*60+SECOND(F68))/$I$2/60),"0")&amp;"."&amp;TEXT(MOD((HOUR(F68)*3600+MINUTE(F68)*60+SECOND(F68))/$I$2,60),"00")&amp;"/km"</f>
        <v>5.44/km</v>
      </c>
      <c r="H68" s="19">
        <f t="shared" si="2"/>
        <v>0.011817129629629625</v>
      </c>
      <c r="I68" s="19">
        <f>F68-INDEX($F$4:$F$1038,MATCH(D68,$D$4:$D$1038,0))</f>
        <v>0.01083333333333333</v>
      </c>
    </row>
    <row r="69" spans="1:9" s="1" customFormat="1" ht="15" customHeight="1">
      <c r="A69" s="35">
        <v>66</v>
      </c>
      <c r="B69" s="52" t="s">
        <v>161</v>
      </c>
      <c r="C69" s="52" t="s">
        <v>162</v>
      </c>
      <c r="D69" s="53" t="s">
        <v>82</v>
      </c>
      <c r="E69" s="50" t="s">
        <v>98</v>
      </c>
      <c r="F69" s="57">
        <v>0.02951388888888889</v>
      </c>
      <c r="G69" s="18" t="str">
        <f t="shared" si="3"/>
        <v>5.54/km</v>
      </c>
      <c r="H69" s="19">
        <f t="shared" si="2"/>
        <v>0.012650462962962964</v>
      </c>
      <c r="I69" s="19">
        <f>F69-INDEX($F$4:$F$1038,MATCH(D69,$D$4:$D$1038,0))</f>
        <v>0.009108796296296299</v>
      </c>
    </row>
    <row r="70" spans="1:9" s="1" customFormat="1" ht="15" customHeight="1">
      <c r="A70" s="35">
        <v>67</v>
      </c>
      <c r="B70" s="50" t="s">
        <v>163</v>
      </c>
      <c r="C70" s="50" t="s">
        <v>164</v>
      </c>
      <c r="D70" s="51" t="s">
        <v>165</v>
      </c>
      <c r="E70" s="50" t="s">
        <v>95</v>
      </c>
      <c r="F70" s="57">
        <v>0.029953703703703705</v>
      </c>
      <c r="G70" s="18" t="str">
        <f t="shared" si="3"/>
        <v>5.59/km</v>
      </c>
      <c r="H70" s="19">
        <f t="shared" si="2"/>
        <v>0.013090277777777777</v>
      </c>
      <c r="I70" s="19">
        <f>F70-INDEX($F$4:$F$1038,MATCH(D70,$D$4:$D$1038,0))</f>
        <v>0</v>
      </c>
    </row>
    <row r="71" spans="1:9" s="1" customFormat="1" ht="15" customHeight="1">
      <c r="A71" s="35">
        <v>68</v>
      </c>
      <c r="B71" s="52" t="s">
        <v>166</v>
      </c>
      <c r="C71" s="52" t="s">
        <v>167</v>
      </c>
      <c r="D71" s="53" t="s">
        <v>116</v>
      </c>
      <c r="E71" s="52" t="s">
        <v>78</v>
      </c>
      <c r="F71" s="57">
        <v>0.030104166666666668</v>
      </c>
      <c r="G71" s="18" t="str">
        <f t="shared" si="3"/>
        <v>6.01/km</v>
      </c>
      <c r="H71" s="19">
        <f t="shared" si="2"/>
        <v>0.01324074074074074</v>
      </c>
      <c r="I71" s="19">
        <f>F71-INDEX($F$4:$F$1038,MATCH(D71,$D$4:$D$1038,0))</f>
        <v>0.0077314814814814815</v>
      </c>
    </row>
    <row r="72" spans="1:9" s="1" customFormat="1" ht="15" customHeight="1">
      <c r="A72" s="35">
        <v>69</v>
      </c>
      <c r="B72" s="50" t="s">
        <v>168</v>
      </c>
      <c r="C72" s="50" t="s">
        <v>169</v>
      </c>
      <c r="D72" s="51" t="s">
        <v>41</v>
      </c>
      <c r="E72" s="50" t="s">
        <v>78</v>
      </c>
      <c r="F72" s="57">
        <v>0.033587962962962965</v>
      </c>
      <c r="G72" s="18" t="str">
        <f t="shared" si="3"/>
        <v>6.43/km</v>
      </c>
      <c r="H72" s="19">
        <f t="shared" si="2"/>
        <v>0.016724537037037038</v>
      </c>
      <c r="I72" s="19">
        <f>F72-INDEX($F$4:$F$1038,MATCH(D72,$D$4:$D$1038,0))</f>
        <v>0.01592592592592593</v>
      </c>
    </row>
    <row r="73" spans="1:9" s="1" customFormat="1" ht="15" customHeight="1">
      <c r="A73" s="35">
        <v>70</v>
      </c>
      <c r="B73" s="50" t="s">
        <v>170</v>
      </c>
      <c r="C73" s="50" t="s">
        <v>171</v>
      </c>
      <c r="D73" s="51" t="s">
        <v>165</v>
      </c>
      <c r="E73" s="50" t="s">
        <v>38</v>
      </c>
      <c r="F73" s="57">
        <v>0.03408564814814815</v>
      </c>
      <c r="G73" s="18" t="str">
        <f t="shared" si="3"/>
        <v>6.49/km</v>
      </c>
      <c r="H73" s="19">
        <f t="shared" si="2"/>
        <v>0.017222222222222222</v>
      </c>
      <c r="I73" s="19">
        <f>F73-INDEX($F$4:$F$1038,MATCH(D73,$D$4:$D$1038,0))</f>
        <v>0.004131944444444445</v>
      </c>
    </row>
    <row r="74" spans="1:9" s="1" customFormat="1" ht="15" customHeight="1">
      <c r="A74" s="59">
        <v>71</v>
      </c>
      <c r="B74" s="64" t="s">
        <v>34</v>
      </c>
      <c r="C74" s="64" t="s">
        <v>172</v>
      </c>
      <c r="D74" s="59" t="s">
        <v>74</v>
      </c>
      <c r="E74" s="60" t="s">
        <v>177</v>
      </c>
      <c r="F74" s="62">
        <v>0.035289351851851856</v>
      </c>
      <c r="G74" s="61" t="str">
        <f t="shared" si="3"/>
        <v>7.03/km</v>
      </c>
      <c r="H74" s="63">
        <f t="shared" si="2"/>
        <v>0.01842592592592593</v>
      </c>
      <c r="I74" s="63">
        <f>F74-INDEX($F$4:$F$1038,MATCH(D74,$D$4:$D$1038,0))</f>
        <v>0.01533564814814815</v>
      </c>
    </row>
    <row r="75" spans="1:9" s="1" customFormat="1" ht="15" customHeight="1" thickBot="1">
      <c r="A75" s="36">
        <v>72</v>
      </c>
      <c r="B75" s="54" t="s">
        <v>173</v>
      </c>
      <c r="C75" s="54" t="s">
        <v>174</v>
      </c>
      <c r="D75" s="55" t="s">
        <v>74</v>
      </c>
      <c r="E75" s="54" t="s">
        <v>42</v>
      </c>
      <c r="F75" s="58">
        <v>0.0353125</v>
      </c>
      <c r="G75" s="20" t="str">
        <f t="shared" si="3"/>
        <v>7.04/km</v>
      </c>
      <c r="H75" s="21">
        <f t="shared" si="2"/>
        <v>0.01844907407407407</v>
      </c>
      <c r="I75" s="21">
        <f>F75-INDEX($F$4:$F$1038,MATCH(D75,$D$4:$D$1038,0))</f>
        <v>0.01535879629629629</v>
      </c>
    </row>
  </sheetData>
  <autoFilter ref="A3:I7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Pozzaglia - Orvinio</v>
      </c>
      <c r="B1" s="43"/>
      <c r="C1" s="44"/>
    </row>
    <row r="2" spans="1:3" ht="33" customHeight="1" thickBot="1">
      <c r="A2" s="45" t="str">
        <f>Individuale!A2&amp;" km. "&amp;Individuale!I2</f>
        <v>Pozzaglia Sabino (RI) Italia - Sabato 26/06/2010 km. 7,2</v>
      </c>
      <c r="B2" s="46"/>
      <c r="C2" s="47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28">
        <v>1</v>
      </c>
      <c r="B4" s="29" t="s">
        <v>95</v>
      </c>
      <c r="C4" s="32">
        <v>12</v>
      </c>
    </row>
    <row r="5" spans="1:3" ht="15" customHeight="1">
      <c r="A5" s="22">
        <v>2</v>
      </c>
      <c r="B5" s="23" t="s">
        <v>38</v>
      </c>
      <c r="C5" s="26">
        <v>10</v>
      </c>
    </row>
    <row r="6" spans="1:3" ht="15" customHeight="1">
      <c r="A6" s="30">
        <v>3</v>
      </c>
      <c r="B6" s="31" t="s">
        <v>177</v>
      </c>
      <c r="C6" s="33">
        <v>6</v>
      </c>
    </row>
    <row r="7" spans="1:3" ht="15" customHeight="1">
      <c r="A7" s="22">
        <v>4</v>
      </c>
      <c r="B7" s="23" t="s">
        <v>42</v>
      </c>
      <c r="C7" s="26">
        <v>6</v>
      </c>
    </row>
    <row r="8" spans="1:3" ht="15" customHeight="1">
      <c r="A8" s="22">
        <v>5</v>
      </c>
      <c r="B8" s="23" t="s">
        <v>55</v>
      </c>
      <c r="C8" s="26">
        <v>5</v>
      </c>
    </row>
    <row r="9" spans="1:3" ht="15" customHeight="1">
      <c r="A9" s="22">
        <v>6</v>
      </c>
      <c r="B9" s="23" t="s">
        <v>78</v>
      </c>
      <c r="C9" s="26">
        <v>4</v>
      </c>
    </row>
    <row r="10" spans="1:3" ht="15" customHeight="1">
      <c r="A10" s="22">
        <v>7</v>
      </c>
      <c r="B10" s="23" t="s">
        <v>98</v>
      </c>
      <c r="C10" s="26">
        <v>4</v>
      </c>
    </row>
    <row r="11" spans="1:3" ht="15" customHeight="1">
      <c r="A11" s="22">
        <v>8</v>
      </c>
      <c r="B11" s="23" t="s">
        <v>64</v>
      </c>
      <c r="C11" s="26">
        <v>4</v>
      </c>
    </row>
    <row r="12" spans="1:3" ht="15" customHeight="1">
      <c r="A12" s="22">
        <v>9</v>
      </c>
      <c r="B12" s="23" t="s">
        <v>127</v>
      </c>
      <c r="C12" s="26">
        <v>2</v>
      </c>
    </row>
    <row r="13" spans="1:3" ht="15" customHeight="1">
      <c r="A13" s="22">
        <v>10</v>
      </c>
      <c r="B13" s="23" t="s">
        <v>80</v>
      </c>
      <c r="C13" s="26">
        <v>2</v>
      </c>
    </row>
    <row r="14" spans="1:3" ht="15" customHeight="1">
      <c r="A14" s="22">
        <v>11</v>
      </c>
      <c r="B14" s="23" t="s">
        <v>141</v>
      </c>
      <c r="C14" s="26">
        <v>2</v>
      </c>
    </row>
    <row r="15" spans="1:3" ht="15" customHeight="1">
      <c r="A15" s="22">
        <v>12</v>
      </c>
      <c r="B15" s="23" t="s">
        <v>45</v>
      </c>
      <c r="C15" s="26">
        <v>2</v>
      </c>
    </row>
    <row r="16" spans="1:3" ht="15" customHeight="1">
      <c r="A16" s="22">
        <v>13</v>
      </c>
      <c r="B16" s="23" t="s">
        <v>69</v>
      </c>
      <c r="C16" s="26">
        <v>2</v>
      </c>
    </row>
    <row r="17" spans="1:3" ht="15" customHeight="1">
      <c r="A17" s="22">
        <v>14</v>
      </c>
      <c r="B17" s="23" t="s">
        <v>61</v>
      </c>
      <c r="C17" s="26">
        <v>2</v>
      </c>
    </row>
    <row r="18" spans="1:3" ht="15" customHeight="1">
      <c r="A18" s="22">
        <v>15</v>
      </c>
      <c r="B18" s="23" t="s">
        <v>92</v>
      </c>
      <c r="C18" s="26">
        <v>2</v>
      </c>
    </row>
    <row r="19" spans="1:3" ht="15" customHeight="1">
      <c r="A19" s="22">
        <v>16</v>
      </c>
      <c r="B19" s="23" t="s">
        <v>103</v>
      </c>
      <c r="C19" s="26">
        <v>1</v>
      </c>
    </row>
    <row r="20" spans="1:3" ht="15" customHeight="1">
      <c r="A20" s="22">
        <v>17</v>
      </c>
      <c r="B20" s="23" t="s">
        <v>131</v>
      </c>
      <c r="C20" s="26">
        <v>1</v>
      </c>
    </row>
    <row r="21" spans="1:3" ht="15" customHeight="1">
      <c r="A21" s="22">
        <v>18</v>
      </c>
      <c r="B21" s="23" t="s">
        <v>75</v>
      </c>
      <c r="C21" s="26">
        <v>1</v>
      </c>
    </row>
    <row r="22" spans="1:3" ht="15" customHeight="1">
      <c r="A22" s="22">
        <v>19</v>
      </c>
      <c r="B22" s="23" t="s">
        <v>148</v>
      </c>
      <c r="C22" s="26">
        <v>1</v>
      </c>
    </row>
    <row r="23" spans="1:3" ht="15" customHeight="1">
      <c r="A23" s="22">
        <v>20</v>
      </c>
      <c r="B23" s="23" t="s">
        <v>49</v>
      </c>
      <c r="C23" s="26">
        <v>1</v>
      </c>
    </row>
    <row r="24" spans="1:3" ht="15" customHeight="1">
      <c r="A24" s="22">
        <v>21</v>
      </c>
      <c r="B24" s="23" t="s">
        <v>108</v>
      </c>
      <c r="C24" s="26">
        <v>1</v>
      </c>
    </row>
    <row r="25" spans="1:3" ht="15" customHeight="1" thickBot="1">
      <c r="A25" s="24">
        <v>22</v>
      </c>
      <c r="B25" s="25" t="s">
        <v>105</v>
      </c>
      <c r="C25" s="27">
        <v>1</v>
      </c>
    </row>
    <row r="26" ht="12.75">
      <c r="C26" s="4">
        <f>SUM(C4:C25)</f>
        <v>72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2010-07-16T18:33:09Z</dcterms:modified>
  <cp:category/>
  <cp:version/>
  <cp:contentType/>
  <cp:contentStatus/>
</cp:coreProperties>
</file>