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<sst xmlns="http://schemas.openxmlformats.org/spreadsheetml/2006/main" count="138" uniqueCount="91">
  <si>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</si>
  <si>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</si>
  <si>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</si>
  <si>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</si>
  <si>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</si>
  <si>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</si>
  <si>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</si>
  <si>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</si>
  <si>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</si>
  <si>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</si>
  <si>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</si>
  <si>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</si>
  <si>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ROBERTO</t>
  </si>
  <si>
    <t>FABRIZIO</t>
  </si>
  <si>
    <t>ALESSANDRO</t>
  </si>
  <si>
    <t>CLAUDIO</t>
  </si>
  <si>
    <t>ATLETICA LA SBARRA</t>
  </si>
  <si>
    <t>FEDERICO</t>
  </si>
  <si>
    <t>DOMENICO</t>
  </si>
  <si>
    <t>DAVIDE</t>
  </si>
  <si>
    <t>BANCARI ROMANI</t>
  </si>
  <si>
    <t>RAFFAELE</t>
  </si>
  <si>
    <t>CARLO</t>
  </si>
  <si>
    <t>FORHANS TEAM</t>
  </si>
  <si>
    <t>GIOVANNI</t>
  </si>
  <si>
    <t>A.S.D. PODISTICA SOLIDARIETA'</t>
  </si>
  <si>
    <t xml:space="preserve">1ª edizione </t>
  </si>
  <si>
    <t>FABBRI</t>
  </si>
  <si>
    <t>MSEN</t>
  </si>
  <si>
    <t>OMNIA SPORT CIAMPINO</t>
  </si>
  <si>
    <t>DIADEI</t>
  </si>
  <si>
    <t>TIZIANO</t>
  </si>
  <si>
    <t>M40</t>
  </si>
  <si>
    <t>FREE RUNNERS</t>
  </si>
  <si>
    <t>SPADARO</t>
  </si>
  <si>
    <t>PODISTICA POMEZIA</t>
  </si>
  <si>
    <t>FURLAN</t>
  </si>
  <si>
    <t>M55</t>
  </si>
  <si>
    <t>MONTI DELLA TOLFA - L'AIRONE</t>
  </si>
  <si>
    <t>MORETTI</t>
  </si>
  <si>
    <t>M50</t>
  </si>
  <si>
    <t>LBM SPORT</t>
  </si>
  <si>
    <t>MASTROLORENZO</t>
  </si>
  <si>
    <t>LAMASTRA</t>
  </si>
  <si>
    <t>SAVINO</t>
  </si>
  <si>
    <t>M45</t>
  </si>
  <si>
    <t>DE VITO</t>
  </si>
  <si>
    <t>MARTINI</t>
  </si>
  <si>
    <t>ITALO</t>
  </si>
  <si>
    <t>PFIZER ITALIA RUNNING TEAM</t>
  </si>
  <si>
    <t>FASTELLI</t>
  </si>
  <si>
    <t>RUNNERS FOR EMERGENCY</t>
  </si>
  <si>
    <t>CAMEDDA</t>
  </si>
  <si>
    <t>MAURO</t>
  </si>
  <si>
    <t>OLIMPIA 2004</t>
  </si>
  <si>
    <t>RANIERI</t>
  </si>
  <si>
    <t>M35</t>
  </si>
  <si>
    <t>RINCORRO</t>
  </si>
  <si>
    <t>CASTELLANA</t>
  </si>
  <si>
    <t>LEONE</t>
  </si>
  <si>
    <t>M60</t>
  </si>
  <si>
    <t>LUCCHINI</t>
  </si>
  <si>
    <t>TRAGGIAI</t>
  </si>
  <si>
    <t>LUCIANO</t>
  </si>
  <si>
    <t>CONTI</t>
  </si>
  <si>
    <t>CALCATERRA SPORT</t>
  </si>
  <si>
    <t>PEIFFER</t>
  </si>
  <si>
    <t>DANIEL</t>
  </si>
  <si>
    <t>GIACCHI</t>
  </si>
  <si>
    <t>ELVIO</t>
  </si>
  <si>
    <t>DE CICCIA</t>
  </si>
  <si>
    <t>ILARIO</t>
  </si>
  <si>
    <t>GOLVELLI</t>
  </si>
  <si>
    <t>M65</t>
  </si>
  <si>
    <t>FICORELLA</t>
  </si>
  <si>
    <t>FILIPPO</t>
  </si>
  <si>
    <t>LAZIO ATLETICA LEGGERA</t>
  </si>
  <si>
    <t>AMMIRATA</t>
  </si>
  <si>
    <t>ADA MARIA</t>
  </si>
  <si>
    <t>N.V.</t>
  </si>
  <si>
    <t>SPORTOLETTI</t>
  </si>
  <si>
    <t>MJUN</t>
  </si>
  <si>
    <t>CALVINO</t>
  </si>
  <si>
    <t>GIANLUCA</t>
  </si>
  <si>
    <t>GIROLDINI</t>
  </si>
  <si>
    <t>MASSIMILIANO</t>
  </si>
  <si>
    <t>MARATHON CLUB ROMA</t>
  </si>
  <si>
    <t>NOTARISTEFANO</t>
  </si>
  <si>
    <t>INDIVIDUALE</t>
  </si>
  <si>
    <t>Epilessia Conoscere per non Discriminare</t>
  </si>
  <si>
    <t>Lido di Ostia - Roma (RM) Italia - Sabato 09/05/2015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</si>
</sst>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34" borderId="12" xfId="0" applyFont="1" applyFill="1" applyBorder="1" applyAlignment="1">
      <alignment vertical="center" wrapText="1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171" fontId="50" fillId="35" borderId="13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1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90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22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27</v>
      </c>
      <c r="C5" s="20" t="s">
        <v>13</v>
      </c>
      <c r="D5" s="11" t="s">
        <v>28</v>
      </c>
      <c r="E5" s="20" t="s">
        <v>29</v>
      </c>
      <c r="F5" s="23">
        <v>0.011574074074074075</v>
      </c>
      <c r="G5" s="23">
        <v>0.011574074074074075</v>
      </c>
      <c r="H5" s="11" t="str">
        <f aca="true" t="shared" si="0" ref="H5:H18">TEXT(INT((HOUR(G5)*3600+MINUTE(G5)*60+SECOND(G5))/$J$3/60),"0")&amp;"."&amp;TEXT(MOD((HOUR(G5)*3600+MINUTE(G5)*60+SECOND(G5))/$J$3,60),"00")&amp;"/km"</f>
        <v>3.20/km</v>
      </c>
      <c r="I5" s="16">
        <f aca="true" t="shared" si="1" ref="I5:I18">G5-$G$5</f>
        <v>0</v>
      </c>
      <c r="J5" s="16">
        <f>G5-INDEX($G$5:$G$32,MATCH(D5,$D$5:$D$32,0))</f>
        <v>0</v>
      </c>
    </row>
    <row r="6" spans="1:10" s="10" customFormat="1" ht="15" customHeight="1">
      <c r="A6" s="12">
        <v>2</v>
      </c>
      <c r="B6" s="15" t="s">
        <v>30</v>
      </c>
      <c r="C6" s="15" t="s">
        <v>31</v>
      </c>
      <c r="D6" s="12" t="s">
        <v>32</v>
      </c>
      <c r="E6" s="15" t="s">
        <v>33</v>
      </c>
      <c r="F6" s="24">
        <v>0.012037037037037035</v>
      </c>
      <c r="G6" s="24">
        <v>0.012037037037037035</v>
      </c>
      <c r="H6" s="12" t="str">
        <f t="shared" si="0"/>
        <v>3.28/km</v>
      </c>
      <c r="I6" s="13">
        <f t="shared" si="1"/>
        <v>0.00046296296296296016</v>
      </c>
      <c r="J6" s="13">
        <f>G6-INDEX($G$5:$G$32,MATCH(D6,$D$5:$D$32,0))</f>
        <v>0</v>
      </c>
    </row>
    <row r="7" spans="1:10" s="10" customFormat="1" ht="15" customHeight="1">
      <c r="A7" s="12">
        <v>3</v>
      </c>
      <c r="B7" s="15" t="s">
        <v>34</v>
      </c>
      <c r="C7" s="15" t="s">
        <v>13</v>
      </c>
      <c r="D7" s="12" t="s">
        <v>28</v>
      </c>
      <c r="E7" s="15" t="s">
        <v>35</v>
      </c>
      <c r="F7" s="24">
        <v>0.012824074074074073</v>
      </c>
      <c r="G7" s="24">
        <v>0.012824074074074073</v>
      </c>
      <c r="H7" s="12" t="str">
        <f t="shared" si="0"/>
        <v>3.42/km</v>
      </c>
      <c r="I7" s="13">
        <f t="shared" si="1"/>
        <v>0.0012499999999999976</v>
      </c>
      <c r="J7" s="13">
        <f>G7-INDEX($G$5:$G$32,MATCH(D7,$D$5:$D$32,0))</f>
        <v>0.0012499999999999976</v>
      </c>
    </row>
    <row r="8" spans="1:10" s="10" customFormat="1" ht="15" customHeight="1">
      <c r="A8" s="12">
        <v>4</v>
      </c>
      <c r="B8" s="15" t="s">
        <v>36</v>
      </c>
      <c r="C8" s="15" t="s">
        <v>15</v>
      </c>
      <c r="D8" s="12" t="s">
        <v>37</v>
      </c>
      <c r="E8" s="15" t="s">
        <v>38</v>
      </c>
      <c r="F8" s="24">
        <v>0.012974537037037036</v>
      </c>
      <c r="G8" s="24">
        <v>0.012974537037037036</v>
      </c>
      <c r="H8" s="12" t="str">
        <f t="shared" si="0"/>
        <v>3.44/km</v>
      </c>
      <c r="I8" s="13">
        <f t="shared" si="1"/>
        <v>0.001400462962962961</v>
      </c>
      <c r="J8" s="13">
        <f>G8-INDEX($G$5:$G$32,MATCH(D8,$D$5:$D$32,0))</f>
        <v>0</v>
      </c>
    </row>
    <row r="9" spans="1:10" s="10" customFormat="1" ht="15" customHeight="1">
      <c r="A9" s="12">
        <v>5</v>
      </c>
      <c r="B9" s="15" t="s">
        <v>39</v>
      </c>
      <c r="C9" s="15" t="s">
        <v>22</v>
      </c>
      <c r="D9" s="12" t="s">
        <v>40</v>
      </c>
      <c r="E9" s="15" t="s">
        <v>41</v>
      </c>
      <c r="F9" s="24">
        <v>0.013391203703703704</v>
      </c>
      <c r="G9" s="24">
        <v>0.013391203703703704</v>
      </c>
      <c r="H9" s="12" t="str">
        <f t="shared" si="0"/>
        <v>3.51/km</v>
      </c>
      <c r="I9" s="13">
        <f t="shared" si="1"/>
        <v>0.0018171296296296286</v>
      </c>
      <c r="J9" s="13">
        <f>G9-INDEX($G$5:$G$32,MATCH(D9,$D$5:$D$32,0))</f>
        <v>0</v>
      </c>
    </row>
    <row r="10" spans="1:10" s="10" customFormat="1" ht="15" customHeight="1">
      <c r="A10" s="12">
        <v>6</v>
      </c>
      <c r="B10" s="15" t="s">
        <v>42</v>
      </c>
      <c r="C10" s="15" t="s">
        <v>21</v>
      </c>
      <c r="D10" s="12" t="s">
        <v>28</v>
      </c>
      <c r="E10" s="15" t="s">
        <v>16</v>
      </c>
      <c r="F10" s="24">
        <v>0.013761574074074074</v>
      </c>
      <c r="G10" s="24">
        <v>0.013761574074074074</v>
      </c>
      <c r="H10" s="12" t="str">
        <f t="shared" si="0"/>
        <v>3.58/km</v>
      </c>
      <c r="I10" s="13">
        <f t="shared" si="1"/>
        <v>0.0021874999999999985</v>
      </c>
      <c r="J10" s="13">
        <f>G10-INDEX($G$5:$G$32,MATCH(D10,$D$5:$D$32,0))</f>
        <v>0.0021874999999999985</v>
      </c>
    </row>
    <row r="11" spans="1:10" s="10" customFormat="1" ht="15" customHeight="1">
      <c r="A11" s="12">
        <v>7</v>
      </c>
      <c r="B11" s="15" t="s">
        <v>43</v>
      </c>
      <c r="C11" s="15" t="s">
        <v>44</v>
      </c>
      <c r="D11" s="12" t="s">
        <v>45</v>
      </c>
      <c r="E11" s="15" t="s">
        <v>38</v>
      </c>
      <c r="F11" s="24">
        <v>0.013877314814814815</v>
      </c>
      <c r="G11" s="24">
        <v>0.013877314814814815</v>
      </c>
      <c r="H11" s="12" t="str">
        <f t="shared" si="0"/>
        <v>3.60/km</v>
      </c>
      <c r="I11" s="13">
        <f t="shared" si="1"/>
        <v>0.0023032407407407394</v>
      </c>
      <c r="J11" s="13">
        <f>G11-INDEX($G$5:$G$32,MATCH(D11,$D$5:$D$32,0))</f>
        <v>0</v>
      </c>
    </row>
    <row r="12" spans="1:10" s="10" customFormat="1" ht="15" customHeight="1">
      <c r="A12" s="12">
        <v>8</v>
      </c>
      <c r="B12" s="15" t="s">
        <v>46</v>
      </c>
      <c r="C12" s="15" t="s">
        <v>18</v>
      </c>
      <c r="D12" s="12" t="s">
        <v>45</v>
      </c>
      <c r="E12" s="15" t="s">
        <v>35</v>
      </c>
      <c r="F12" s="24">
        <v>0.014166666666666666</v>
      </c>
      <c r="G12" s="24">
        <v>0.014166666666666666</v>
      </c>
      <c r="H12" s="12" t="str">
        <f t="shared" si="0"/>
        <v>4.05/km</v>
      </c>
      <c r="I12" s="13">
        <f t="shared" si="1"/>
        <v>0.002592592592592591</v>
      </c>
      <c r="J12" s="13">
        <f>G12-INDEX($G$5:$G$32,MATCH(D12,$D$5:$D$32,0))</f>
        <v>0.0002893518518518514</v>
      </c>
    </row>
    <row r="13" spans="1:10" s="10" customFormat="1" ht="15" customHeight="1">
      <c r="A13" s="12">
        <v>9</v>
      </c>
      <c r="B13" s="15" t="s">
        <v>47</v>
      </c>
      <c r="C13" s="15" t="s">
        <v>48</v>
      </c>
      <c r="D13" s="12" t="s">
        <v>40</v>
      </c>
      <c r="E13" s="15" t="s">
        <v>49</v>
      </c>
      <c r="F13" s="24">
        <v>0.01423611111111111</v>
      </c>
      <c r="G13" s="24">
        <v>0.01423611111111111</v>
      </c>
      <c r="H13" s="12" t="str">
        <f t="shared" si="0"/>
        <v>4.06/km</v>
      </c>
      <c r="I13" s="13">
        <f t="shared" si="1"/>
        <v>0.0026620370370370357</v>
      </c>
      <c r="J13" s="13">
        <f>G13-INDEX($G$5:$G$32,MATCH(D13,$D$5:$D$32,0))</f>
        <v>0.0008449074074074071</v>
      </c>
    </row>
    <row r="14" spans="1:10" s="10" customFormat="1" ht="15" customHeight="1">
      <c r="A14" s="12">
        <v>10</v>
      </c>
      <c r="B14" s="15" t="s">
        <v>50</v>
      </c>
      <c r="C14" s="15" t="s">
        <v>15</v>
      </c>
      <c r="D14" s="12" t="s">
        <v>37</v>
      </c>
      <c r="E14" s="15" t="s">
        <v>51</v>
      </c>
      <c r="F14" s="24">
        <v>0.014409722222222221</v>
      </c>
      <c r="G14" s="24">
        <v>0.014409722222222221</v>
      </c>
      <c r="H14" s="12" t="str">
        <f t="shared" si="0"/>
        <v>4.09/km</v>
      </c>
      <c r="I14" s="13">
        <f t="shared" si="1"/>
        <v>0.002835648148148146</v>
      </c>
      <c r="J14" s="13">
        <f>G14-INDEX($G$5:$G$32,MATCH(D14,$D$5:$D$32,0))</f>
        <v>0.0014351851851851852</v>
      </c>
    </row>
    <row r="15" spans="1:10" s="10" customFormat="1" ht="15" customHeight="1">
      <c r="A15" s="12">
        <v>11</v>
      </c>
      <c r="B15" s="15" t="s">
        <v>52</v>
      </c>
      <c r="C15" s="15" t="s">
        <v>53</v>
      </c>
      <c r="D15" s="12" t="s">
        <v>40</v>
      </c>
      <c r="E15" s="15" t="s">
        <v>54</v>
      </c>
      <c r="F15" s="24">
        <v>0.01462962962962963</v>
      </c>
      <c r="G15" s="24">
        <v>0.01462962962962963</v>
      </c>
      <c r="H15" s="12" t="str">
        <f t="shared" si="0"/>
        <v>4.13/km</v>
      </c>
      <c r="I15" s="13">
        <f t="shared" si="1"/>
        <v>0.0030555555555555544</v>
      </c>
      <c r="J15" s="13">
        <f>G15-INDEX($G$5:$G$32,MATCH(D15,$D$5:$D$32,0))</f>
        <v>0.0012384259259259258</v>
      </c>
    </row>
    <row r="16" spans="1:10" s="10" customFormat="1" ht="15" customHeight="1">
      <c r="A16" s="12">
        <v>12</v>
      </c>
      <c r="B16" s="15" t="s">
        <v>55</v>
      </c>
      <c r="C16" s="15" t="s">
        <v>17</v>
      </c>
      <c r="D16" s="12" t="s">
        <v>56</v>
      </c>
      <c r="E16" s="15" t="s">
        <v>57</v>
      </c>
      <c r="F16" s="24">
        <v>0.014733796296296295</v>
      </c>
      <c r="G16" s="24">
        <v>0.014733796296296295</v>
      </c>
      <c r="H16" s="12" t="str">
        <f t="shared" si="0"/>
        <v>4.15/km</v>
      </c>
      <c r="I16" s="13">
        <f t="shared" si="1"/>
        <v>0.00315972222222222</v>
      </c>
      <c r="J16" s="13">
        <f>G16-INDEX($G$5:$G$32,MATCH(D16,$D$5:$D$32,0))</f>
        <v>0</v>
      </c>
    </row>
    <row r="17" spans="1:10" s="10" customFormat="1" ht="15" customHeight="1">
      <c r="A17" s="12">
        <v>13</v>
      </c>
      <c r="B17" s="15" t="s">
        <v>58</v>
      </c>
      <c r="C17" s="15" t="s">
        <v>59</v>
      </c>
      <c r="D17" s="12" t="s">
        <v>60</v>
      </c>
      <c r="E17" s="15" t="s">
        <v>20</v>
      </c>
      <c r="F17" s="24">
        <v>0.014837962962962963</v>
      </c>
      <c r="G17" s="24">
        <v>0.014837962962962963</v>
      </c>
      <c r="H17" s="12" t="str">
        <f t="shared" si="0"/>
        <v>4.16/km</v>
      </c>
      <c r="I17" s="13">
        <f t="shared" si="1"/>
        <v>0.0032638888888888874</v>
      </c>
      <c r="J17" s="13">
        <f>G17-INDEX($G$5:$G$32,MATCH(D17,$D$5:$D$32,0))</f>
        <v>0</v>
      </c>
    </row>
    <row r="18" spans="1:10" s="10" customFormat="1" ht="15" customHeight="1">
      <c r="A18" s="12">
        <v>14</v>
      </c>
      <c r="B18" s="15" t="s">
        <v>61</v>
      </c>
      <c r="C18" s="15" t="s">
        <v>17</v>
      </c>
      <c r="D18" s="12" t="s">
        <v>40</v>
      </c>
      <c r="E18" s="15" t="s">
        <v>51</v>
      </c>
      <c r="F18" s="24">
        <v>0.01542824074074074</v>
      </c>
      <c r="G18" s="24">
        <v>0.01542824074074074</v>
      </c>
      <c r="H18" s="12" t="str">
        <f t="shared" si="0"/>
        <v>4.27/km</v>
      </c>
      <c r="I18" s="13">
        <f t="shared" si="1"/>
        <v>0.0038541666666666655</v>
      </c>
      <c r="J18" s="13">
        <f>G18-INDEX($G$5:$G$32,MATCH(D18,$D$5:$D$32,0))</f>
        <v>0.002037037037037037</v>
      </c>
    </row>
    <row r="19" spans="1:10" s="10" customFormat="1" ht="15" customHeight="1">
      <c r="A19" s="12">
        <v>15</v>
      </c>
      <c r="B19" s="15" t="s">
        <v>62</v>
      </c>
      <c r="C19" s="15" t="s">
        <v>63</v>
      </c>
      <c r="D19" s="12" t="s">
        <v>28</v>
      </c>
      <c r="E19" s="15" t="s">
        <v>23</v>
      </c>
      <c r="F19" s="24">
        <v>0.015752314814814813</v>
      </c>
      <c r="G19" s="24">
        <v>0.015752314814814813</v>
      </c>
      <c r="H19" s="12" t="str">
        <f aca="true" t="shared" si="2" ref="H19:H30">TEXT(INT((HOUR(G19)*3600+MINUTE(G19)*60+SECOND(G19))/$J$3/60),"0")&amp;"."&amp;TEXT(MOD((HOUR(G19)*3600+MINUTE(G19)*60+SECOND(G19))/$J$3,60),"00")&amp;"/km"</f>
        <v>4.32/km</v>
      </c>
      <c r="I19" s="13">
        <f aca="true" t="shared" si="3" ref="I19:I30">G19-$G$5</f>
        <v>0.004178240740740738</v>
      </c>
      <c r="J19" s="13">
        <f>G19-INDEX($G$5:$G$32,MATCH(D19,$D$5:$D$32,0))</f>
        <v>0.004178240740740738</v>
      </c>
    </row>
    <row r="20" spans="1:10" s="10" customFormat="1" ht="15" customHeight="1">
      <c r="A20" s="12">
        <v>16</v>
      </c>
      <c r="B20" s="15" t="s">
        <v>64</v>
      </c>
      <c r="C20" s="15" t="s">
        <v>14</v>
      </c>
      <c r="D20" s="12" t="s">
        <v>56</v>
      </c>
      <c r="E20" s="15" t="s">
        <v>65</v>
      </c>
      <c r="F20" s="24">
        <v>0.016180555555555556</v>
      </c>
      <c r="G20" s="24">
        <v>0.016180555555555556</v>
      </c>
      <c r="H20" s="12" t="str">
        <f t="shared" si="2"/>
        <v>4.40/km</v>
      </c>
      <c r="I20" s="13">
        <f t="shared" si="3"/>
        <v>0.0046064814814814805</v>
      </c>
      <c r="J20" s="13">
        <f>G20-INDEX($G$5:$G$32,MATCH(D20,$D$5:$D$32,0))</f>
        <v>0.0014467592592592605</v>
      </c>
    </row>
    <row r="21" spans="1:10" ht="15" customHeight="1">
      <c r="A21" s="33">
        <v>17</v>
      </c>
      <c r="B21" s="34" t="s">
        <v>66</v>
      </c>
      <c r="C21" s="34" t="s">
        <v>67</v>
      </c>
      <c r="D21" s="33" t="s">
        <v>37</v>
      </c>
      <c r="E21" s="34" t="s">
        <v>25</v>
      </c>
      <c r="F21" s="35">
        <v>0.016631944444444446</v>
      </c>
      <c r="G21" s="35">
        <v>0.016631944444444446</v>
      </c>
      <c r="H21" s="33" t="str">
        <f t="shared" si="2"/>
        <v>4.47/km</v>
      </c>
      <c r="I21" s="36">
        <f t="shared" si="3"/>
        <v>0.0050578703703703706</v>
      </c>
      <c r="J21" s="36">
        <f>G21-INDEX($G$5:$G$32,MATCH(D21,$D$5:$D$32,0))</f>
        <v>0.0036574074074074096</v>
      </c>
    </row>
    <row r="22" spans="1:10" ht="15" customHeight="1">
      <c r="A22" s="12">
        <v>18</v>
      </c>
      <c r="B22" s="15" t="s">
        <v>68</v>
      </c>
      <c r="C22" s="15" t="s">
        <v>69</v>
      </c>
      <c r="D22" s="12" t="s">
        <v>40</v>
      </c>
      <c r="E22" s="15" t="s">
        <v>51</v>
      </c>
      <c r="F22" s="24">
        <v>0.016875</v>
      </c>
      <c r="G22" s="24">
        <v>0.016875</v>
      </c>
      <c r="H22" s="12" t="str">
        <f t="shared" si="2"/>
        <v>4.52/km</v>
      </c>
      <c r="I22" s="13">
        <f t="shared" si="3"/>
        <v>0.005300925925925926</v>
      </c>
      <c r="J22" s="13">
        <f>G22-INDEX($G$5:$G$32,MATCH(D22,$D$5:$D$32,0))</f>
        <v>0.0034837962962962973</v>
      </c>
    </row>
    <row r="23" spans="1:10" ht="15" customHeight="1">
      <c r="A23" s="12">
        <v>19</v>
      </c>
      <c r="B23" s="15" t="s">
        <v>70</v>
      </c>
      <c r="C23" s="15" t="s">
        <v>71</v>
      </c>
      <c r="D23" s="12" t="s">
        <v>32</v>
      </c>
      <c r="E23" s="15" t="s">
        <v>35</v>
      </c>
      <c r="F23" s="24">
        <v>0.017511574074074072</v>
      </c>
      <c r="G23" s="24">
        <v>0.017511574074074072</v>
      </c>
      <c r="H23" s="12" t="str">
        <f t="shared" si="2"/>
        <v>5.03/km</v>
      </c>
      <c r="I23" s="13">
        <f t="shared" si="3"/>
        <v>0.005937499999999997</v>
      </c>
      <c r="J23" s="13">
        <f>G23-INDEX($G$5:$G$32,MATCH(D23,$D$5:$D$32,0))</f>
        <v>0.0054745370370370364</v>
      </c>
    </row>
    <row r="24" spans="1:10" ht="15" customHeight="1">
      <c r="A24" s="33">
        <v>20</v>
      </c>
      <c r="B24" s="34" t="s">
        <v>72</v>
      </c>
      <c r="C24" s="34" t="s">
        <v>24</v>
      </c>
      <c r="D24" s="33" t="s">
        <v>73</v>
      </c>
      <c r="E24" s="34" t="s">
        <v>25</v>
      </c>
      <c r="F24" s="35">
        <v>0.017743055555555557</v>
      </c>
      <c r="G24" s="35">
        <v>0.017743055555555557</v>
      </c>
      <c r="H24" s="33" t="str">
        <f t="shared" si="2"/>
        <v>5.07/km</v>
      </c>
      <c r="I24" s="36">
        <f t="shared" si="3"/>
        <v>0.006168981481481482</v>
      </c>
      <c r="J24" s="36">
        <f>G24-INDEX($G$5:$G$32,MATCH(D24,$D$5:$D$32,0))</f>
        <v>0</v>
      </c>
    </row>
    <row r="25" spans="1:10" ht="15" customHeight="1">
      <c r="A25" s="12">
        <v>21</v>
      </c>
      <c r="B25" s="15" t="s">
        <v>74</v>
      </c>
      <c r="C25" s="15" t="s">
        <v>75</v>
      </c>
      <c r="D25" s="12" t="s">
        <v>28</v>
      </c>
      <c r="E25" s="15" t="s">
        <v>76</v>
      </c>
      <c r="F25" s="24">
        <v>0.0190625</v>
      </c>
      <c r="G25" s="24">
        <v>0.0190625</v>
      </c>
      <c r="H25" s="12" t="str">
        <f t="shared" si="2"/>
        <v>5.29/km</v>
      </c>
      <c r="I25" s="13">
        <f t="shared" si="3"/>
        <v>0.007488425925925924</v>
      </c>
      <c r="J25" s="13">
        <f>G25-INDEX($G$5:$G$32,MATCH(D25,$D$5:$D$32,0))</f>
        <v>0.007488425925925924</v>
      </c>
    </row>
    <row r="26" spans="1:10" ht="15" customHeight="1">
      <c r="A26" s="12">
        <v>22</v>
      </c>
      <c r="B26" s="15" t="s">
        <v>77</v>
      </c>
      <c r="C26" s="15" t="s">
        <v>78</v>
      </c>
      <c r="D26" s="12" t="s">
        <v>79</v>
      </c>
      <c r="E26" s="15" t="s">
        <v>16</v>
      </c>
      <c r="F26" s="24">
        <v>0.019849537037037037</v>
      </c>
      <c r="G26" s="24">
        <v>0.019849537037037037</v>
      </c>
      <c r="H26" s="12" t="str">
        <f t="shared" si="2"/>
        <v>5.43/km</v>
      </c>
      <c r="I26" s="13">
        <f t="shared" si="3"/>
        <v>0.008275462962962962</v>
      </c>
      <c r="J26" s="13">
        <f>G26-INDEX($G$5:$G$32,MATCH(D26,$D$5:$D$32,0))</f>
        <v>0</v>
      </c>
    </row>
    <row r="27" spans="1:10" ht="15" customHeight="1">
      <c r="A27" s="12">
        <v>23</v>
      </c>
      <c r="B27" s="15" t="s">
        <v>80</v>
      </c>
      <c r="C27" s="15" t="s">
        <v>12</v>
      </c>
      <c r="D27" s="12" t="s">
        <v>81</v>
      </c>
      <c r="E27" s="15" t="s">
        <v>35</v>
      </c>
      <c r="F27" s="24">
        <v>0.02090277777777778</v>
      </c>
      <c r="G27" s="24">
        <v>0.02090277777777778</v>
      </c>
      <c r="H27" s="12" t="str">
        <f t="shared" si="2"/>
        <v>6.01/km</v>
      </c>
      <c r="I27" s="13">
        <f t="shared" si="3"/>
        <v>0.009328703703703705</v>
      </c>
      <c r="J27" s="13">
        <f>G27-INDEX($G$5:$G$32,MATCH(D27,$D$5:$D$32,0))</f>
        <v>0</v>
      </c>
    </row>
    <row r="28" spans="1:10" ht="15" customHeight="1">
      <c r="A28" s="12">
        <v>24</v>
      </c>
      <c r="B28" s="15" t="s">
        <v>82</v>
      </c>
      <c r="C28" s="15" t="s">
        <v>83</v>
      </c>
      <c r="D28" s="12" t="s">
        <v>28</v>
      </c>
      <c r="E28" s="15" t="s">
        <v>88</v>
      </c>
      <c r="F28" s="24">
        <v>0.02292824074074074</v>
      </c>
      <c r="G28" s="24">
        <v>0.02292824074074074</v>
      </c>
      <c r="H28" s="12" t="str">
        <f t="shared" si="2"/>
        <v>6.36/km</v>
      </c>
      <c r="I28" s="13">
        <f t="shared" si="3"/>
        <v>0.011354166666666663</v>
      </c>
      <c r="J28" s="13">
        <f>G28-INDEX($G$5:$G$32,MATCH(D28,$D$5:$D$32,0))</f>
        <v>0.011354166666666663</v>
      </c>
    </row>
    <row r="29" spans="1:10" ht="15" customHeight="1">
      <c r="A29" s="12">
        <v>25</v>
      </c>
      <c r="B29" s="15" t="s">
        <v>84</v>
      </c>
      <c r="C29" s="15" t="s">
        <v>85</v>
      </c>
      <c r="D29" s="12" t="s">
        <v>32</v>
      </c>
      <c r="E29" s="15" t="s">
        <v>86</v>
      </c>
      <c r="F29" s="24">
        <v>0.025381944444444443</v>
      </c>
      <c r="G29" s="24">
        <v>0.025381944444444443</v>
      </c>
      <c r="H29" s="12" t="str">
        <f t="shared" si="2"/>
        <v>7.19/km</v>
      </c>
      <c r="I29" s="13">
        <f t="shared" si="3"/>
        <v>0.013807870370370368</v>
      </c>
      <c r="J29" s="13">
        <f>G29-INDEX($G$5:$G$32,MATCH(D29,$D$5:$D$32,0))</f>
        <v>0.013344907407407408</v>
      </c>
    </row>
    <row r="30" spans="1:10" ht="15" customHeight="1">
      <c r="A30" s="17">
        <v>26</v>
      </c>
      <c r="B30" s="18" t="s">
        <v>87</v>
      </c>
      <c r="C30" s="18" t="s">
        <v>19</v>
      </c>
      <c r="D30" s="17" t="s">
        <v>28</v>
      </c>
      <c r="E30" s="18" t="s">
        <v>35</v>
      </c>
      <c r="F30" s="25">
        <v>0.03023148148148148</v>
      </c>
      <c r="G30" s="25">
        <v>0.03023148148148148</v>
      </c>
      <c r="H30" s="17" t="str">
        <f t="shared" si="2"/>
        <v>8.42/km</v>
      </c>
      <c r="I30" s="19">
        <f t="shared" si="3"/>
        <v>0.018657407407407407</v>
      </c>
      <c r="J30" s="19">
        <f>G30-INDEX($G$5:$G$32,MATCH(D30,$D$5:$D$32,0))</f>
        <v>0.018657407407407407</v>
      </c>
    </row>
  </sheetData>
  <sheetProtection/>
  <autoFilter ref="A4:J3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Epilessia Conoscere per non Discriminare</v>
      </c>
      <c r="B1" s="30"/>
      <c r="C1" s="31"/>
    </row>
    <row r="2" spans="1:3" ht="24" customHeight="1">
      <c r="A2" s="27" t="str">
        <f>Individuale!A2</f>
        <v>1ª edizione </v>
      </c>
      <c r="B2" s="27"/>
      <c r="C2" s="27"/>
    </row>
    <row r="3" spans="1:3" ht="24" customHeight="1">
      <c r="A3" s="32" t="str">
        <f>Individuale!A3</f>
        <v>Lido di Ostia - Roma (RM) Italia - Sabato 09/05/2015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9">
        <v>1</v>
      </c>
      <c r="B5" s="40" t="s">
        <v>25</v>
      </c>
      <c r="C5" s="41">
        <v>2</v>
      </c>
    </row>
    <row r="6" spans="1:3" ht="15" customHeight="1">
      <c r="A6" s="12">
        <v>2</v>
      </c>
      <c r="B6" s="15" t="s">
        <v>16</v>
      </c>
      <c r="C6" s="37">
        <v>2</v>
      </c>
    </row>
    <row r="7" spans="1:3" ht="15" customHeight="1">
      <c r="A7" s="12">
        <v>3</v>
      </c>
      <c r="B7" s="15" t="s">
        <v>20</v>
      </c>
      <c r="C7" s="37">
        <v>1</v>
      </c>
    </row>
    <row r="8" spans="1:3" ht="15" customHeight="1">
      <c r="A8" s="12">
        <v>4</v>
      </c>
      <c r="B8" s="15" t="s">
        <v>65</v>
      </c>
      <c r="C8" s="37">
        <v>1</v>
      </c>
    </row>
    <row r="9" spans="1:3" ht="15" customHeight="1">
      <c r="A9" s="12">
        <v>5</v>
      </c>
      <c r="B9" s="15" t="s">
        <v>23</v>
      </c>
      <c r="C9" s="37">
        <v>1</v>
      </c>
    </row>
    <row r="10" spans="1:3" ht="15" customHeight="1">
      <c r="A10" s="12">
        <v>6</v>
      </c>
      <c r="B10" s="15" t="s">
        <v>33</v>
      </c>
      <c r="C10" s="37">
        <v>1</v>
      </c>
    </row>
    <row r="11" spans="1:3" ht="15" customHeight="1">
      <c r="A11" s="12">
        <v>7</v>
      </c>
      <c r="B11" s="15" t="s">
        <v>88</v>
      </c>
      <c r="C11" s="37">
        <v>1</v>
      </c>
    </row>
    <row r="12" spans="1:3" ht="15" customHeight="1">
      <c r="A12" s="12">
        <v>8</v>
      </c>
      <c r="B12" s="15" t="s">
        <v>76</v>
      </c>
      <c r="C12" s="37">
        <v>1</v>
      </c>
    </row>
    <row r="13" spans="1:3" ht="15" customHeight="1">
      <c r="A13" s="12">
        <v>9</v>
      </c>
      <c r="B13" s="15" t="s">
        <v>41</v>
      </c>
      <c r="C13" s="37">
        <v>1</v>
      </c>
    </row>
    <row r="14" spans="1:3" ht="15" customHeight="1">
      <c r="A14" s="12">
        <v>10</v>
      </c>
      <c r="B14" s="15" t="s">
        <v>86</v>
      </c>
      <c r="C14" s="37">
        <v>1</v>
      </c>
    </row>
    <row r="15" spans="1:3" ht="15" customHeight="1">
      <c r="A15" s="12">
        <v>11</v>
      </c>
      <c r="B15" s="15" t="s">
        <v>38</v>
      </c>
      <c r="C15" s="37">
        <v>2</v>
      </c>
    </row>
    <row r="16" spans="1:3" ht="15" customHeight="1">
      <c r="A16" s="12">
        <v>12</v>
      </c>
      <c r="B16" s="15" t="s">
        <v>54</v>
      </c>
      <c r="C16" s="37">
        <v>1</v>
      </c>
    </row>
    <row r="17" spans="1:3" ht="15" customHeight="1">
      <c r="A17" s="12">
        <v>13</v>
      </c>
      <c r="B17" s="15" t="s">
        <v>29</v>
      </c>
      <c r="C17" s="37">
        <v>1</v>
      </c>
    </row>
    <row r="18" spans="1:3" ht="15" customHeight="1">
      <c r="A18" s="12">
        <v>14</v>
      </c>
      <c r="B18" s="15" t="s">
        <v>49</v>
      </c>
      <c r="C18" s="37">
        <v>1</v>
      </c>
    </row>
    <row r="19" spans="1:3" ht="15" customHeight="1">
      <c r="A19" s="12">
        <v>15</v>
      </c>
      <c r="B19" s="15" t="s">
        <v>35</v>
      </c>
      <c r="C19" s="37">
        <v>5</v>
      </c>
    </row>
    <row r="20" spans="1:3" ht="15" customHeight="1">
      <c r="A20" s="12">
        <v>16</v>
      </c>
      <c r="B20" s="15" t="s">
        <v>57</v>
      </c>
      <c r="C20" s="37">
        <v>1</v>
      </c>
    </row>
    <row r="21" spans="1:3" ht="15" customHeight="1">
      <c r="A21" s="17">
        <v>17</v>
      </c>
      <c r="B21" s="18" t="s">
        <v>51</v>
      </c>
      <c r="C21" s="38">
        <v>3</v>
      </c>
    </row>
    <row r="22" ht="12.75">
      <c r="C22" s="2">
        <f>SUM(C5:C21)</f>
        <v>26</v>
      </c>
    </row>
  </sheetData>
  <sheetProtection/>
  <autoFilter ref="A4:C5">
    <sortState ref="A5:C22">
      <sortCondition descending="1" sortBy="value" ref="C5:C2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2015-05-14T08:29:39Z</dcterms:modified>
  <cp:category/>
  <cp:version/>
  <cp:contentType/>
  <cp:contentStatus/>
</cp:coreProperties>
</file>