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<sst xmlns="http://schemas.openxmlformats.org/spreadsheetml/2006/main" count="361" uniqueCount="207">
  <si>
    <t>QUARANTA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</si>
  <si>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</si>
  <si>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</si>
  <si>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</si>
  <si>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</si>
  <si>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</si>
  <si>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</si>
  <si>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</si>
  <si>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</si>
  <si>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</si>
  <si>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</si>
  <si>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</si>
  <si>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</si>
  <si>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</si>
  <si>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</si>
  <si>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ANDREA</t>
  </si>
  <si>
    <t>CARLO</t>
  </si>
  <si>
    <t>MARCO</t>
  </si>
  <si>
    <t>CLAUDIO</t>
  </si>
  <si>
    <t>FRANCESCO</t>
  </si>
  <si>
    <t>STEFANO</t>
  </si>
  <si>
    <t>FRANCO</t>
  </si>
  <si>
    <t>MASSIMO</t>
  </si>
  <si>
    <t>DANIELE</t>
  </si>
  <si>
    <t>GIOVANNI</t>
  </si>
  <si>
    <t>ANTONIO</t>
  </si>
  <si>
    <t>ENRICO</t>
  </si>
  <si>
    <t>LAURA</t>
  </si>
  <si>
    <t>DOMENICO</t>
  </si>
  <si>
    <t>GIORGIO</t>
  </si>
  <si>
    <t>RICCI</t>
  </si>
  <si>
    <t>VINCENZO</t>
  </si>
  <si>
    <t>RINALDI</t>
  </si>
  <si>
    <t>ROMANO</t>
  </si>
  <si>
    <t>GIOVANNA</t>
  </si>
  <si>
    <t>DANIELA</t>
  </si>
  <si>
    <t>TM</t>
  </si>
  <si>
    <t>MM35</t>
  </si>
  <si>
    <t>MM40</t>
  </si>
  <si>
    <t>MM50</t>
  </si>
  <si>
    <t>MM55</t>
  </si>
  <si>
    <t>MM45</t>
  </si>
  <si>
    <t>MM60</t>
  </si>
  <si>
    <t>ALBERTO</t>
  </si>
  <si>
    <t>TF</t>
  </si>
  <si>
    <t>GAETANO</t>
  </si>
  <si>
    <t>SALVATORE</t>
  </si>
  <si>
    <t>MF35</t>
  </si>
  <si>
    <t>NICOLA</t>
  </si>
  <si>
    <t>CIRO</t>
  </si>
  <si>
    <t>MM65</t>
  </si>
  <si>
    <t>CLAUDIA</t>
  </si>
  <si>
    <t>GIANFRANCO</t>
  </si>
  <si>
    <t>MF45</t>
  </si>
  <si>
    <t>ELISABETTA</t>
  </si>
  <si>
    <t>MF50</t>
  </si>
  <si>
    <t>BIAGIO</t>
  </si>
  <si>
    <t>AVOLIO</t>
  </si>
  <si>
    <t>ALESSANDRA</t>
  </si>
  <si>
    <t>MARIO</t>
  </si>
  <si>
    <t>MICHELANGELO</t>
  </si>
  <si>
    <t>RONCADIN</t>
  </si>
  <si>
    <t>ANTONINO</t>
  </si>
  <si>
    <t>MF55</t>
  </si>
  <si>
    <t>MM75</t>
  </si>
  <si>
    <t>MF60</t>
  </si>
  <si>
    <t>U.S. ROMA 83</t>
  </si>
  <si>
    <t>ADRIANO</t>
  </si>
  <si>
    <t>D'ALESSANDRO</t>
  </si>
  <si>
    <t>ENRICA</t>
  </si>
  <si>
    <t>ESPOSITO</t>
  </si>
  <si>
    <t>NADIA</t>
  </si>
  <si>
    <t>LIBERO</t>
  </si>
  <si>
    <t>CRISTINA</t>
  </si>
  <si>
    <t>RUSSO</t>
  </si>
  <si>
    <t>GIORDANO</t>
  </si>
  <si>
    <t>FLAVIO</t>
  </si>
  <si>
    <t>MALLOZZI</t>
  </si>
  <si>
    <t>POL. CIOCIARA ANTONIO FAVA</t>
  </si>
  <si>
    <t>CIRILLO</t>
  </si>
  <si>
    <t>SEBASTIAN</t>
  </si>
  <si>
    <t>PM</t>
  </si>
  <si>
    <t>ATL. ROMA ACQUACETOSA</t>
  </si>
  <si>
    <t>MANZO</t>
  </si>
  <si>
    <t>A.S.D. ATLETICA CAIVANO</t>
  </si>
  <si>
    <t>FANTOZZI</t>
  </si>
  <si>
    <t>SARO</t>
  </si>
  <si>
    <t>AVIS PRIVERNO</t>
  </si>
  <si>
    <t>CALCESTRUZZI CORRADINI EXCELS.</t>
  </si>
  <si>
    <t>FORTE</t>
  </si>
  <si>
    <t>ATL. MONTICELLANA</t>
  </si>
  <si>
    <t>CELIENTO</t>
  </si>
  <si>
    <t>SM</t>
  </si>
  <si>
    <t>NUOVA PODISTICA LATINA</t>
  </si>
  <si>
    <t>COPPA</t>
  </si>
  <si>
    <t>SILVIO</t>
  </si>
  <si>
    <t>SCROCCA</t>
  </si>
  <si>
    <t>ILARIO</t>
  </si>
  <si>
    <t>FORUM SPORT CENTER SSD SRL</t>
  </si>
  <si>
    <t>BELCASTRO</t>
  </si>
  <si>
    <t>G.S.P.T. 75</t>
  </si>
  <si>
    <t>FURLANI</t>
  </si>
  <si>
    <t>UISP_CHIANCIANO</t>
  </si>
  <si>
    <t>TONINI</t>
  </si>
  <si>
    <t>ATL.SINALUNGA</t>
  </si>
  <si>
    <t>ZAGALLO</t>
  </si>
  <si>
    <t>ATLETICA RIVIERA DEL BRENTA</t>
  </si>
  <si>
    <t>CARAGINANO</t>
  </si>
  <si>
    <t>CORRERE E' SALUTE MOTTOLA</t>
  </si>
  <si>
    <t>DINO</t>
  </si>
  <si>
    <t>POD. FORMIGINESE</t>
  </si>
  <si>
    <t>PUCCINI</t>
  </si>
  <si>
    <t>CAMBIASO RISSO RUNNING TEAM GE</t>
  </si>
  <si>
    <t>FORMICOLA</t>
  </si>
  <si>
    <t>GENNARO</t>
  </si>
  <si>
    <t>A.S.D.POD.BOSCO DI CAPODIMONTE</t>
  </si>
  <si>
    <t>CERULLI</t>
  </si>
  <si>
    <t>UISP_LATINA</t>
  </si>
  <si>
    <t>IADEMARCO</t>
  </si>
  <si>
    <t>GRUPPO SPORTIVO VIRTUS</t>
  </si>
  <si>
    <t>CELLUCCI</t>
  </si>
  <si>
    <t>VENERINO</t>
  </si>
  <si>
    <t>ASD ATLETICA AMATORI VELLETRI</t>
  </si>
  <si>
    <t>SANNIOLA</t>
  </si>
  <si>
    <t>LANZUISE</t>
  </si>
  <si>
    <t>PAPPONE</t>
  </si>
  <si>
    <t>PELUSO</t>
  </si>
  <si>
    <t>A.S.D. PODISTICA MARCIANISE</t>
  </si>
  <si>
    <t>ALUNNI SCARPETTA</t>
  </si>
  <si>
    <t>EDERA ATL. FORLI</t>
  </si>
  <si>
    <t>TORALDO</t>
  </si>
  <si>
    <t>ENZA</t>
  </si>
  <si>
    <t>MASTROCESARE</t>
  </si>
  <si>
    <t>DUE PONTI SRL</t>
  </si>
  <si>
    <t>BERTAZZO</t>
  </si>
  <si>
    <t>CABERNET RUNNERS</t>
  </si>
  <si>
    <t>RIPPA</t>
  </si>
  <si>
    <t>CIANFARANI</t>
  </si>
  <si>
    <t>BACIOTERRACINO</t>
  </si>
  <si>
    <t>GRIECO</t>
  </si>
  <si>
    <t>A.S.D.PODISTICA AZZURRA NAPOLI</t>
  </si>
  <si>
    <t>SARGINELLA</t>
  </si>
  <si>
    <t>ACHILLE</t>
  </si>
  <si>
    <t>A.DI. TSF</t>
  </si>
  <si>
    <t>BONANNO</t>
  </si>
  <si>
    <t>CIGARDI</t>
  </si>
  <si>
    <t>ATL. LAGO DEL SEGRINO</t>
  </si>
  <si>
    <t>SIGNORIELLO</t>
  </si>
  <si>
    <t>BALZOTTI</t>
  </si>
  <si>
    <t>A.S.D. SCA RUNNERS FIUMICINO</t>
  </si>
  <si>
    <t>S.P. SEVEN</t>
  </si>
  <si>
    <t>BRAGGIO</t>
  </si>
  <si>
    <t>CRISTOFORO</t>
  </si>
  <si>
    <t>G.S.D. SAI  FRECCE BIANCHE POD</t>
  </si>
  <si>
    <t>PESCOSOLIDO</t>
  </si>
  <si>
    <t>ELEUTERIO</t>
  </si>
  <si>
    <t>TOSON</t>
  </si>
  <si>
    <t>RUNNERS PADOVA</t>
  </si>
  <si>
    <t>HENRY</t>
  </si>
  <si>
    <t>ANGELICA</t>
  </si>
  <si>
    <t>ATL.OLIMPIC MARINA_UISP</t>
  </si>
  <si>
    <t>BATTISTA</t>
  </si>
  <si>
    <t>RAUCCI</t>
  </si>
  <si>
    <t>STAFFA</t>
  </si>
  <si>
    <t>G.P. AVIS SUZZARA</t>
  </si>
  <si>
    <t>OTTONE</t>
  </si>
  <si>
    <t>LAZIO RUNNERS TEAM A.S.D.</t>
  </si>
  <si>
    <t>SERMONETA</t>
  </si>
  <si>
    <t>REGINELLI</t>
  </si>
  <si>
    <t>ASD RUNNERS SAN NICOLO'</t>
  </si>
  <si>
    <t>RISOLA</t>
  </si>
  <si>
    <t>POL. MONTEGGIANA</t>
  </si>
  <si>
    <t>PALLADINO</t>
  </si>
  <si>
    <t>FIORENZA</t>
  </si>
  <si>
    <t>PINTONI</t>
  </si>
  <si>
    <t>CUOZZO</t>
  </si>
  <si>
    <t>ANNAMARIA</t>
  </si>
  <si>
    <t>SALMASO</t>
  </si>
  <si>
    <t>FIGLIOLINO</t>
  </si>
  <si>
    <t>MARIANO</t>
  </si>
  <si>
    <t>REGGIANI</t>
  </si>
  <si>
    <t>GIULIANA</t>
  </si>
  <si>
    <t>RINALDINI</t>
  </si>
  <si>
    <t>POL. MADONNINA</t>
  </si>
  <si>
    <t>GUARNITI</t>
  </si>
  <si>
    <t>BONARETTI</t>
  </si>
  <si>
    <t>CALDOVINO</t>
  </si>
  <si>
    <t>ARTUSO</t>
  </si>
  <si>
    <t>IDES</t>
  </si>
  <si>
    <t>MAKOSKI</t>
  </si>
  <si>
    <t>MORELLI</t>
  </si>
  <si>
    <t>ATLETICA SERMONETA</t>
  </si>
  <si>
    <t>BERNARDI</t>
  </si>
  <si>
    <t>SPRECACENERE</t>
  </si>
  <si>
    <t>ADALGISA</t>
  </si>
  <si>
    <t>ATLETICA MOLISE AMATORI</t>
  </si>
  <si>
    <t>SIDOTI</t>
  </si>
  <si>
    <t>ROSINA</t>
  </si>
  <si>
    <t>BALANGERO ATLETICA LEGGERA</t>
  </si>
  <si>
    <t>RAGAZZINI</t>
  </si>
  <si>
    <t>VERDIANA</t>
  </si>
  <si>
    <t>Giro dell'isola di Ponza</t>
  </si>
  <si>
    <t>A.S.D. PODISTICA AZZURRA NAPOLI</t>
  </si>
  <si>
    <t>A.S.D. POD.BOSCO DI CAPODIMONTE</t>
  </si>
  <si>
    <t>A.S.D. ATLETICA AMATORI VELLETRI</t>
  </si>
  <si>
    <t>13ª edizione - 4ª tappa</t>
  </si>
  <si>
    <t>Giro panoramico - Ponza (LT) Italia - Venerdì  05/07/2013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</si>
</sst>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201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205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206</v>
      </c>
      <c r="B3" s="27"/>
      <c r="C3" s="27"/>
      <c r="D3" s="27"/>
      <c r="E3" s="27"/>
      <c r="F3" s="27"/>
      <c r="G3" s="27"/>
      <c r="H3" s="3" t="s">
        <v>3</v>
      </c>
      <c r="I3" s="4">
        <v>9.4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31" t="s">
        <v>77</v>
      </c>
      <c r="C5" s="31" t="s">
        <v>19</v>
      </c>
      <c r="D5" s="32" t="s">
        <v>36</v>
      </c>
      <c r="E5" s="31" t="s">
        <v>78</v>
      </c>
      <c r="F5" s="33">
        <v>0.02202546296296296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2">
        <f aca="true" t="shared" si="1" ref="H5:H68">F5-$F$5</f>
        <v>0</v>
      </c>
      <c r="I5" s="12">
        <f>F5-INDEX($F$5:$F$292,MATCH(D5,$D$5:$D$292,0))</f>
        <v>0</v>
      </c>
    </row>
    <row r="6" spans="1:9" s="13" customFormat="1" ht="15" customHeight="1">
      <c r="A6" s="14">
        <v>2</v>
      </c>
      <c r="B6" s="34" t="s">
        <v>79</v>
      </c>
      <c r="C6" s="34" t="s">
        <v>80</v>
      </c>
      <c r="D6" s="35" t="s">
        <v>81</v>
      </c>
      <c r="E6" s="34" t="s">
        <v>82</v>
      </c>
      <c r="F6" s="36">
        <v>0.022835879629629633</v>
      </c>
      <c r="G6" s="14" t="str">
        <f t="shared" si="0"/>
        <v>3.30/km</v>
      </c>
      <c r="H6" s="16">
        <f t="shared" si="1"/>
        <v>0.0008104166666666746</v>
      </c>
      <c r="I6" s="16">
        <f>F6-INDEX($F$5:$F$292,MATCH(D6,$D$5:$D$292,0))</f>
        <v>0</v>
      </c>
    </row>
    <row r="7" spans="1:9" s="13" customFormat="1" ht="15" customHeight="1">
      <c r="A7" s="14">
        <v>3</v>
      </c>
      <c r="B7" s="34" t="s">
        <v>30</v>
      </c>
      <c r="C7" s="34" t="s">
        <v>27</v>
      </c>
      <c r="D7" s="35" t="s">
        <v>44</v>
      </c>
      <c r="E7" s="34" t="s">
        <v>88</v>
      </c>
      <c r="F7" s="36">
        <v>0.023473032407407408</v>
      </c>
      <c r="G7" s="14" t="str">
        <f t="shared" si="0"/>
        <v>3.36/km</v>
      </c>
      <c r="H7" s="16">
        <f t="shared" si="1"/>
        <v>0.0014475694444444492</v>
      </c>
      <c r="I7" s="16">
        <f>F7-INDEX($F$5:$F$292,MATCH(D7,$D$5:$D$292,0))</f>
        <v>0</v>
      </c>
    </row>
    <row r="8" spans="1:9" s="13" customFormat="1" ht="15" customHeight="1">
      <c r="A8" s="14">
        <v>4</v>
      </c>
      <c r="B8" s="34" t="s">
        <v>91</v>
      </c>
      <c r="C8" s="34" t="s">
        <v>31</v>
      </c>
      <c r="D8" s="35" t="s">
        <v>39</v>
      </c>
      <c r="E8" s="34" t="s">
        <v>84</v>
      </c>
      <c r="F8" s="36">
        <v>0.02358842592592593</v>
      </c>
      <c r="G8" s="14" t="str">
        <f t="shared" si="0"/>
        <v>3.37/km</v>
      </c>
      <c r="H8" s="16">
        <f t="shared" si="1"/>
        <v>0.0015629629629629709</v>
      </c>
      <c r="I8" s="16">
        <f>F8-INDEX($F$5:$F$292,MATCH(D8,$D$5:$D$292,0))</f>
        <v>0</v>
      </c>
    </row>
    <row r="9" spans="1:9" s="13" customFormat="1" ht="15" customHeight="1">
      <c r="A9" s="14">
        <v>5</v>
      </c>
      <c r="B9" s="34" t="s">
        <v>83</v>
      </c>
      <c r="C9" s="34" t="s">
        <v>26</v>
      </c>
      <c r="D9" s="35" t="s">
        <v>37</v>
      </c>
      <c r="E9" s="34" t="s">
        <v>84</v>
      </c>
      <c r="F9" s="36">
        <v>0.023622800925925922</v>
      </c>
      <c r="G9" s="14" t="str">
        <f t="shared" si="0"/>
        <v>3.37/km</v>
      </c>
      <c r="H9" s="16">
        <f t="shared" si="1"/>
        <v>0.0015973379629629636</v>
      </c>
      <c r="I9" s="16">
        <f>F9-INDEX($F$5:$F$292,MATCH(D9,$D$5:$D$292,0))</f>
        <v>0</v>
      </c>
    </row>
    <row r="10" spans="1:9" s="13" customFormat="1" ht="15" customHeight="1">
      <c r="A10" s="14">
        <v>6</v>
      </c>
      <c r="B10" s="34" t="s">
        <v>85</v>
      </c>
      <c r="C10" s="34" t="s">
        <v>86</v>
      </c>
      <c r="D10" s="35" t="s">
        <v>36</v>
      </c>
      <c r="E10" s="34" t="s">
        <v>87</v>
      </c>
      <c r="F10" s="36">
        <v>0.02398229166666667</v>
      </c>
      <c r="G10" s="14" t="str">
        <f t="shared" si="0"/>
        <v>3.40/km</v>
      </c>
      <c r="H10" s="16">
        <f t="shared" si="1"/>
        <v>0.0019568287037037106</v>
      </c>
      <c r="I10" s="16">
        <f>F10-INDEX($F$5:$F$292,MATCH(D10,$D$5:$D$292,0))</f>
        <v>0.0019568287037037106</v>
      </c>
    </row>
    <row r="11" spans="1:9" s="13" customFormat="1" ht="15" customHeight="1">
      <c r="A11" s="14">
        <v>7</v>
      </c>
      <c r="B11" s="34" t="s">
        <v>89</v>
      </c>
      <c r="C11" s="34" t="s">
        <v>17</v>
      </c>
      <c r="D11" s="35" t="s">
        <v>41</v>
      </c>
      <c r="E11" s="34" t="s">
        <v>90</v>
      </c>
      <c r="F11" s="36">
        <v>0.02449155092592593</v>
      </c>
      <c r="G11" s="14" t="str">
        <f t="shared" si="0"/>
        <v>3.45/km</v>
      </c>
      <c r="H11" s="16">
        <f t="shared" si="1"/>
        <v>0.002466087962962972</v>
      </c>
      <c r="I11" s="16">
        <f>F11-INDEX($F$5:$F$292,MATCH(D11,$D$5:$D$292,0))</f>
        <v>0</v>
      </c>
    </row>
    <row r="12" spans="1:9" s="13" customFormat="1" ht="15" customHeight="1">
      <c r="A12" s="14">
        <v>8</v>
      </c>
      <c r="B12" s="34" t="s">
        <v>33</v>
      </c>
      <c r="C12" s="34" t="s">
        <v>15</v>
      </c>
      <c r="D12" s="35" t="s">
        <v>92</v>
      </c>
      <c r="E12" s="34" t="s">
        <v>93</v>
      </c>
      <c r="F12" s="36">
        <v>0.02475763888888889</v>
      </c>
      <c r="G12" s="14" t="str">
        <f t="shared" si="0"/>
        <v>3.48/km</v>
      </c>
      <c r="H12" s="16">
        <f t="shared" si="1"/>
        <v>0.002732175925925933</v>
      </c>
      <c r="I12" s="16">
        <f>F12-INDEX($F$5:$F$292,MATCH(D12,$D$5:$D$292,0))</f>
        <v>0</v>
      </c>
    </row>
    <row r="13" spans="1:9" s="13" customFormat="1" ht="15" customHeight="1">
      <c r="A13" s="14">
        <v>9</v>
      </c>
      <c r="B13" s="34" t="s">
        <v>101</v>
      </c>
      <c r="C13" s="34" t="s">
        <v>35</v>
      </c>
      <c r="D13" s="35" t="s">
        <v>47</v>
      </c>
      <c r="E13" s="34" t="s">
        <v>102</v>
      </c>
      <c r="F13" s="36">
        <v>0.02575324074074074</v>
      </c>
      <c r="G13" s="14" t="str">
        <f t="shared" si="0"/>
        <v>3.57/km</v>
      </c>
      <c r="H13" s="16">
        <f t="shared" si="1"/>
        <v>0.0037277777777777812</v>
      </c>
      <c r="I13" s="16">
        <f>F13-INDEX($F$5:$F$292,MATCH(D13,$D$5:$D$292,0))</f>
        <v>0</v>
      </c>
    </row>
    <row r="14" spans="1:9" s="13" customFormat="1" ht="15" customHeight="1">
      <c r="A14" s="14">
        <v>10</v>
      </c>
      <c r="B14" s="34" t="s">
        <v>0</v>
      </c>
      <c r="C14" s="34" t="s">
        <v>23</v>
      </c>
      <c r="D14" s="35" t="s">
        <v>38</v>
      </c>
      <c r="E14" s="34" t="s">
        <v>84</v>
      </c>
      <c r="F14" s="36">
        <v>0.025787152777777777</v>
      </c>
      <c r="G14" s="14" t="str">
        <f t="shared" si="0"/>
        <v>3.57/km</v>
      </c>
      <c r="H14" s="16">
        <f t="shared" si="1"/>
        <v>0.0037616898148148184</v>
      </c>
      <c r="I14" s="16">
        <f>F14-INDEX($F$5:$F$292,MATCH(D14,$D$5:$D$292,0))</f>
        <v>0</v>
      </c>
    </row>
    <row r="15" spans="1:9" s="13" customFormat="1" ht="15" customHeight="1">
      <c r="A15" s="14">
        <v>11</v>
      </c>
      <c r="B15" s="34" t="s">
        <v>96</v>
      </c>
      <c r="C15" s="34" t="s">
        <v>97</v>
      </c>
      <c r="D15" s="35" t="s">
        <v>39</v>
      </c>
      <c r="E15" s="34" t="s">
        <v>98</v>
      </c>
      <c r="F15" s="36">
        <v>0.026065046296296298</v>
      </c>
      <c r="G15" s="14" t="str">
        <f t="shared" si="0"/>
        <v>3.60/km</v>
      </c>
      <c r="H15" s="16">
        <f t="shared" si="1"/>
        <v>0.0040395833333333395</v>
      </c>
      <c r="I15" s="16">
        <f>F15-INDEX($F$5:$F$292,MATCH(D15,$D$5:$D$292,0))</f>
        <v>0.0024766203703703686</v>
      </c>
    </row>
    <row r="16" spans="1:9" s="13" customFormat="1" ht="15" customHeight="1">
      <c r="A16" s="14">
        <v>12</v>
      </c>
      <c r="B16" s="34" t="s">
        <v>103</v>
      </c>
      <c r="C16" s="34" t="s">
        <v>17</v>
      </c>
      <c r="D16" s="35" t="s">
        <v>38</v>
      </c>
      <c r="E16" s="34" t="s">
        <v>104</v>
      </c>
      <c r="F16" s="36">
        <v>0.02608900462962963</v>
      </c>
      <c r="G16" s="14" t="str">
        <f t="shared" si="0"/>
        <v>3.60/km</v>
      </c>
      <c r="H16" s="16">
        <f t="shared" si="1"/>
        <v>0.00406354166666667</v>
      </c>
      <c r="I16" s="16">
        <f>F16-INDEX($F$5:$F$292,MATCH(D16,$D$5:$D$292,0))</f>
        <v>0.00030185185185185176</v>
      </c>
    </row>
    <row r="17" spans="1:9" s="13" customFormat="1" ht="15" customHeight="1">
      <c r="A17" s="14">
        <v>13</v>
      </c>
      <c r="B17" s="34" t="s">
        <v>107</v>
      </c>
      <c r="C17" s="34" t="s">
        <v>28</v>
      </c>
      <c r="D17" s="35" t="s">
        <v>39</v>
      </c>
      <c r="E17" s="34" t="s">
        <v>108</v>
      </c>
      <c r="F17" s="36">
        <v>0.02620474537037037</v>
      </c>
      <c r="G17" s="14" t="str">
        <f t="shared" si="0"/>
        <v>4.01/km</v>
      </c>
      <c r="H17" s="16">
        <f t="shared" si="1"/>
        <v>0.004179282407407413</v>
      </c>
      <c r="I17" s="16">
        <f>F17-INDEX($F$5:$F$292,MATCH(D17,$D$5:$D$292,0))</f>
        <v>0.002616319444444442</v>
      </c>
    </row>
    <row r="18" spans="1:9" s="13" customFormat="1" ht="15" customHeight="1">
      <c r="A18" s="14">
        <v>14</v>
      </c>
      <c r="B18" s="34" t="s">
        <v>94</v>
      </c>
      <c r="C18" s="34" t="s">
        <v>95</v>
      </c>
      <c r="D18" s="35" t="s">
        <v>36</v>
      </c>
      <c r="E18" s="34" t="s">
        <v>90</v>
      </c>
      <c r="F18" s="36">
        <v>0.02641226851851852</v>
      </c>
      <c r="G18" s="14" t="str">
        <f t="shared" si="0"/>
        <v>4.03/km</v>
      </c>
      <c r="H18" s="16">
        <f t="shared" si="1"/>
        <v>0.0043868055555555605</v>
      </c>
      <c r="I18" s="16">
        <f>F18-INDEX($F$5:$F$292,MATCH(D18,$D$5:$D$292,0))</f>
        <v>0.0043868055555555605</v>
      </c>
    </row>
    <row r="19" spans="1:9" s="13" customFormat="1" ht="15" customHeight="1">
      <c r="A19" s="14">
        <v>15</v>
      </c>
      <c r="B19" s="34" t="s">
        <v>99</v>
      </c>
      <c r="C19" s="34" t="s">
        <v>28</v>
      </c>
      <c r="D19" s="35" t="s">
        <v>40</v>
      </c>
      <c r="E19" s="34" t="s">
        <v>100</v>
      </c>
      <c r="F19" s="36">
        <v>0.026794560185185185</v>
      </c>
      <c r="G19" s="14" t="str">
        <f t="shared" si="0"/>
        <v>4.06/km</v>
      </c>
      <c r="H19" s="16">
        <f t="shared" si="1"/>
        <v>0.004769097222222227</v>
      </c>
      <c r="I19" s="16">
        <f>F19-INDEX($F$5:$F$292,MATCH(D19,$D$5:$D$292,0))</f>
        <v>0</v>
      </c>
    </row>
    <row r="20" spans="1:9" s="13" customFormat="1" ht="15" customHeight="1">
      <c r="A20" s="14">
        <v>16</v>
      </c>
      <c r="B20" s="34" t="s">
        <v>30</v>
      </c>
      <c r="C20" s="34" t="s">
        <v>109</v>
      </c>
      <c r="D20" s="35" t="s">
        <v>42</v>
      </c>
      <c r="E20" s="34" t="s">
        <v>110</v>
      </c>
      <c r="F20" s="36">
        <v>0.026806597222222225</v>
      </c>
      <c r="G20" s="14" t="str">
        <f t="shared" si="0"/>
        <v>4.06/km</v>
      </c>
      <c r="H20" s="16">
        <f t="shared" si="1"/>
        <v>0.004781134259259266</v>
      </c>
      <c r="I20" s="16">
        <f>F20-INDEX($F$5:$F$292,MATCH(D20,$D$5:$D$292,0))</f>
        <v>0</v>
      </c>
    </row>
    <row r="21" spans="1:9" s="13" customFormat="1" ht="15" customHeight="1">
      <c r="A21" s="14">
        <v>17</v>
      </c>
      <c r="B21" s="34" t="s">
        <v>105</v>
      </c>
      <c r="C21" s="34" t="s">
        <v>76</v>
      </c>
      <c r="D21" s="35" t="s">
        <v>39</v>
      </c>
      <c r="E21" s="34" t="s">
        <v>106</v>
      </c>
      <c r="F21" s="36">
        <v>0.027037037037037037</v>
      </c>
      <c r="G21" s="14" t="str">
        <f t="shared" si="0"/>
        <v>4.09/km</v>
      </c>
      <c r="H21" s="16">
        <f t="shared" si="1"/>
        <v>0.005011574074074078</v>
      </c>
      <c r="I21" s="16">
        <f>F21-INDEX($F$5:$F$292,MATCH(D21,$D$5:$D$292,0))</f>
        <v>0.003448611111111107</v>
      </c>
    </row>
    <row r="22" spans="1:9" s="13" customFormat="1" ht="15" customHeight="1">
      <c r="A22" s="14">
        <v>18</v>
      </c>
      <c r="B22" s="34" t="s">
        <v>116</v>
      </c>
      <c r="C22" s="34" t="s">
        <v>20</v>
      </c>
      <c r="D22" s="35" t="s">
        <v>41</v>
      </c>
      <c r="E22" s="34" t="s">
        <v>117</v>
      </c>
      <c r="F22" s="36">
        <v>0.02753541666666667</v>
      </c>
      <c r="G22" s="14" t="str">
        <f t="shared" si="0"/>
        <v>4.13/km</v>
      </c>
      <c r="H22" s="16">
        <f t="shared" si="1"/>
        <v>0.005509953703703711</v>
      </c>
      <c r="I22" s="16">
        <f>F22-INDEX($F$5:$F$292,MATCH(D22,$D$5:$D$292,0))</f>
        <v>0.0030438657407407393</v>
      </c>
    </row>
    <row r="23" spans="1:9" s="13" customFormat="1" ht="15" customHeight="1">
      <c r="A23" s="14">
        <v>19</v>
      </c>
      <c r="B23" s="34" t="s">
        <v>111</v>
      </c>
      <c r="C23" s="34" t="s">
        <v>13</v>
      </c>
      <c r="D23" s="35" t="s">
        <v>39</v>
      </c>
      <c r="E23" s="34" t="s">
        <v>112</v>
      </c>
      <c r="F23" s="36">
        <v>0.02766284722222222</v>
      </c>
      <c r="G23" s="14" t="str">
        <f t="shared" si="0"/>
        <v>4.14/km</v>
      </c>
      <c r="H23" s="16">
        <f t="shared" si="1"/>
        <v>0.005637384259259262</v>
      </c>
      <c r="I23" s="16">
        <f>F23-INDEX($F$5:$F$292,MATCH(D23,$D$5:$D$292,0))</f>
        <v>0.004074421296296291</v>
      </c>
    </row>
    <row r="24" spans="1:9" s="13" customFormat="1" ht="15" customHeight="1">
      <c r="A24" s="14">
        <v>20</v>
      </c>
      <c r="B24" s="34" t="s">
        <v>124</v>
      </c>
      <c r="C24" s="34" t="s">
        <v>25</v>
      </c>
      <c r="D24" s="35" t="s">
        <v>40</v>
      </c>
      <c r="E24" s="34" t="s">
        <v>115</v>
      </c>
      <c r="F24" s="36">
        <v>0.02767453703703704</v>
      </c>
      <c r="G24" s="14" t="str">
        <f t="shared" si="0"/>
        <v>4.14/km</v>
      </c>
      <c r="H24" s="16">
        <f t="shared" si="1"/>
        <v>0.005649074074074081</v>
      </c>
      <c r="I24" s="16">
        <f>F24-INDEX($F$5:$F$292,MATCH(D24,$D$5:$D$292,0))</f>
        <v>0.000879976851851854</v>
      </c>
    </row>
    <row r="25" spans="1:9" s="13" customFormat="1" ht="15" customHeight="1">
      <c r="A25" s="14">
        <v>21</v>
      </c>
      <c r="B25" s="34" t="s">
        <v>120</v>
      </c>
      <c r="C25" s="34" t="s">
        <v>121</v>
      </c>
      <c r="D25" s="35" t="s">
        <v>39</v>
      </c>
      <c r="E25" s="34" t="s">
        <v>122</v>
      </c>
      <c r="F25" s="36">
        <v>0.027720601851851854</v>
      </c>
      <c r="G25" s="14" t="str">
        <f t="shared" si="0"/>
        <v>4.15/km</v>
      </c>
      <c r="H25" s="16">
        <f t="shared" si="1"/>
        <v>0.005695138888888895</v>
      </c>
      <c r="I25" s="16">
        <f>F25-INDEX($F$5:$F$292,MATCH(D25,$D$5:$D$292,0))</f>
        <v>0.0041321759259259246</v>
      </c>
    </row>
    <row r="26" spans="1:9" s="13" customFormat="1" ht="15" customHeight="1">
      <c r="A26" s="14">
        <v>22</v>
      </c>
      <c r="B26" s="34" t="s">
        <v>113</v>
      </c>
      <c r="C26" s="34" t="s">
        <v>114</v>
      </c>
      <c r="D26" s="35" t="s">
        <v>38</v>
      </c>
      <c r="E26" s="34" t="s">
        <v>115</v>
      </c>
      <c r="F26" s="36">
        <v>0.0277556712962963</v>
      </c>
      <c r="G26" s="14" t="str">
        <f t="shared" si="0"/>
        <v>4.15/km</v>
      </c>
      <c r="H26" s="16">
        <f t="shared" si="1"/>
        <v>0.005730208333333341</v>
      </c>
      <c r="I26" s="16">
        <f>F26-INDEX($F$5:$F$292,MATCH(D26,$D$5:$D$292,0))</f>
        <v>0.0019685185185185222</v>
      </c>
    </row>
    <row r="27" spans="1:9" s="13" customFormat="1" ht="15" customHeight="1">
      <c r="A27" s="14">
        <v>23</v>
      </c>
      <c r="B27" s="34" t="s">
        <v>123</v>
      </c>
      <c r="C27" s="34" t="s">
        <v>24</v>
      </c>
      <c r="D27" s="35" t="s">
        <v>36</v>
      </c>
      <c r="E27" s="34" t="s">
        <v>84</v>
      </c>
      <c r="F27" s="36">
        <v>0.027951504629629628</v>
      </c>
      <c r="G27" s="14" t="str">
        <f t="shared" si="0"/>
        <v>4.17/km</v>
      </c>
      <c r="H27" s="16">
        <f t="shared" si="1"/>
        <v>0.00592604166666667</v>
      </c>
      <c r="I27" s="16">
        <f>F27-INDEX($F$5:$F$292,MATCH(D27,$D$5:$D$292,0))</f>
        <v>0.00592604166666667</v>
      </c>
    </row>
    <row r="28" spans="1:9" s="17" customFormat="1" ht="15" customHeight="1">
      <c r="A28" s="14">
        <v>24</v>
      </c>
      <c r="B28" s="34" t="s">
        <v>75</v>
      </c>
      <c r="C28" s="34" t="s">
        <v>25</v>
      </c>
      <c r="D28" s="35" t="s">
        <v>40</v>
      </c>
      <c r="E28" s="34" t="s">
        <v>84</v>
      </c>
      <c r="F28" s="36">
        <v>0.027997685185185184</v>
      </c>
      <c r="G28" s="14" t="str">
        <f t="shared" si="0"/>
        <v>4.17/km</v>
      </c>
      <c r="H28" s="16">
        <f t="shared" si="1"/>
        <v>0.005972222222222226</v>
      </c>
      <c r="I28" s="16">
        <f>F28-INDEX($F$5:$F$292,MATCH(D28,$D$5:$D$292,0))</f>
        <v>0.0012031249999999993</v>
      </c>
    </row>
    <row r="29" spans="1:9" ht="15" customHeight="1">
      <c r="A29" s="14">
        <v>25</v>
      </c>
      <c r="B29" s="34" t="s">
        <v>141</v>
      </c>
      <c r="C29" s="34" t="s">
        <v>142</v>
      </c>
      <c r="D29" s="35" t="s">
        <v>39</v>
      </c>
      <c r="E29" s="34" t="s">
        <v>143</v>
      </c>
      <c r="F29" s="36">
        <v>0.028067245370370374</v>
      </c>
      <c r="G29" s="14" t="str">
        <f t="shared" si="0"/>
        <v>4.18/km</v>
      </c>
      <c r="H29" s="16">
        <f t="shared" si="1"/>
        <v>0.006041782407407416</v>
      </c>
      <c r="I29" s="16">
        <f>F29-INDEX($F$5:$F$292,MATCH(D29,$D$5:$D$292,0))</f>
        <v>0.004478819444444445</v>
      </c>
    </row>
    <row r="30" spans="1:9" ht="15" customHeight="1">
      <c r="A30" s="14">
        <v>26</v>
      </c>
      <c r="B30" s="34" t="s">
        <v>132</v>
      </c>
      <c r="C30" s="34" t="s">
        <v>54</v>
      </c>
      <c r="D30" s="35" t="s">
        <v>53</v>
      </c>
      <c r="E30" s="34" t="s">
        <v>133</v>
      </c>
      <c r="F30" s="36">
        <v>0.028229166666666666</v>
      </c>
      <c r="G30" s="14" t="str">
        <f t="shared" si="0"/>
        <v>4.19/km</v>
      </c>
      <c r="H30" s="16">
        <f t="shared" si="1"/>
        <v>0.006203703703703708</v>
      </c>
      <c r="I30" s="16">
        <f>F30-INDEX($F$5:$F$292,MATCH(D30,$D$5:$D$292,0))</f>
        <v>0</v>
      </c>
    </row>
    <row r="31" spans="1:9" ht="15" customHeight="1">
      <c r="A31" s="14">
        <v>27</v>
      </c>
      <c r="B31" s="34" t="s">
        <v>79</v>
      </c>
      <c r="C31" s="34" t="s">
        <v>62</v>
      </c>
      <c r="D31" s="35" t="s">
        <v>40</v>
      </c>
      <c r="E31" s="34" t="s">
        <v>82</v>
      </c>
      <c r="F31" s="36">
        <v>0.02832222222222222</v>
      </c>
      <c r="G31" s="14" t="str">
        <f t="shared" si="0"/>
        <v>4.20/km</v>
      </c>
      <c r="H31" s="16">
        <f t="shared" si="1"/>
        <v>0.006296759259259262</v>
      </c>
      <c r="I31" s="16">
        <f>F31-INDEX($F$5:$F$292,MATCH(D31,$D$5:$D$292,0))</f>
        <v>0.0015276620370370357</v>
      </c>
    </row>
    <row r="32" spans="1:9" ht="15" customHeight="1">
      <c r="A32" s="14">
        <v>28</v>
      </c>
      <c r="B32" s="34" t="s">
        <v>125</v>
      </c>
      <c r="C32" s="34" t="s">
        <v>25</v>
      </c>
      <c r="D32" s="35" t="s">
        <v>41</v>
      </c>
      <c r="E32" s="34" t="s">
        <v>115</v>
      </c>
      <c r="F32" s="36">
        <v>0.028333333333333332</v>
      </c>
      <c r="G32" s="14" t="str">
        <f t="shared" si="0"/>
        <v>4.20/km</v>
      </c>
      <c r="H32" s="16">
        <f t="shared" si="1"/>
        <v>0.006307870370370373</v>
      </c>
      <c r="I32" s="16">
        <f>F32-INDEX($F$5:$F$292,MATCH(D32,$D$5:$D$292,0))</f>
        <v>0.0038417824074074014</v>
      </c>
    </row>
    <row r="33" spans="1:9" ht="15" customHeight="1">
      <c r="A33" s="14">
        <v>29</v>
      </c>
      <c r="B33" s="34" t="s">
        <v>118</v>
      </c>
      <c r="C33" s="34" t="s">
        <v>48</v>
      </c>
      <c r="D33" s="35" t="s">
        <v>40</v>
      </c>
      <c r="E33" s="34" t="s">
        <v>119</v>
      </c>
      <c r="F33" s="36">
        <v>0.028461574074074073</v>
      </c>
      <c r="G33" s="14" t="str">
        <f t="shared" si="0"/>
        <v>4.22/km</v>
      </c>
      <c r="H33" s="16">
        <f t="shared" si="1"/>
        <v>0.006436111111111115</v>
      </c>
      <c r="I33" s="16">
        <f>F33-INDEX($F$5:$F$292,MATCH(D33,$D$5:$D$292,0))</f>
        <v>0.001667013888888888</v>
      </c>
    </row>
    <row r="34" spans="1:9" ht="15" customHeight="1">
      <c r="A34" s="14">
        <v>30</v>
      </c>
      <c r="B34" s="34" t="s">
        <v>126</v>
      </c>
      <c r="C34" s="34" t="s">
        <v>60</v>
      </c>
      <c r="D34" s="35" t="s">
        <v>41</v>
      </c>
      <c r="E34" s="34" t="s">
        <v>127</v>
      </c>
      <c r="F34" s="36">
        <v>0.028576388888888887</v>
      </c>
      <c r="G34" s="14" t="str">
        <f t="shared" si="0"/>
        <v>4.23/km</v>
      </c>
      <c r="H34" s="16">
        <f t="shared" si="1"/>
        <v>0.006550925925925929</v>
      </c>
      <c r="I34" s="16">
        <f>F34-INDEX($F$5:$F$292,MATCH(D34,$D$5:$D$292,0))</f>
        <v>0.004084837962962957</v>
      </c>
    </row>
    <row r="35" spans="1:9" ht="15" customHeight="1">
      <c r="A35" s="14">
        <v>31</v>
      </c>
      <c r="B35" s="34" t="s">
        <v>30</v>
      </c>
      <c r="C35" s="34" t="s">
        <v>59</v>
      </c>
      <c r="D35" s="35" t="s">
        <v>40</v>
      </c>
      <c r="E35" s="34" t="s">
        <v>150</v>
      </c>
      <c r="F35" s="36">
        <v>0.028900578703703703</v>
      </c>
      <c r="G35" s="14" t="str">
        <f t="shared" si="0"/>
        <v>4.26/km</v>
      </c>
      <c r="H35" s="16">
        <f t="shared" si="1"/>
        <v>0.006875115740740744</v>
      </c>
      <c r="I35" s="16">
        <f>F35-INDEX($F$5:$F$292,MATCH(D35,$D$5:$D$292,0))</f>
        <v>0.0021060185185185175</v>
      </c>
    </row>
    <row r="36" spans="1:9" ht="15" customHeight="1">
      <c r="A36" s="14">
        <v>32</v>
      </c>
      <c r="B36" s="34" t="s">
        <v>128</v>
      </c>
      <c r="C36" s="34" t="s">
        <v>17</v>
      </c>
      <c r="D36" s="35" t="s">
        <v>39</v>
      </c>
      <c r="E36" s="34" t="s">
        <v>129</v>
      </c>
      <c r="F36" s="36">
        <v>0.02891284722222222</v>
      </c>
      <c r="G36" s="14" t="str">
        <f t="shared" si="0"/>
        <v>4.26/km</v>
      </c>
      <c r="H36" s="16">
        <f t="shared" si="1"/>
        <v>0.006887384259259263</v>
      </c>
      <c r="I36" s="16">
        <f>F36-INDEX($F$5:$F$292,MATCH(D36,$D$5:$D$292,0))</f>
        <v>0.005324421296296292</v>
      </c>
    </row>
    <row r="37" spans="1:9" ht="15" customHeight="1">
      <c r="A37" s="14">
        <v>33</v>
      </c>
      <c r="B37" s="34" t="s">
        <v>130</v>
      </c>
      <c r="C37" s="34" t="s">
        <v>131</v>
      </c>
      <c r="D37" s="35" t="s">
        <v>44</v>
      </c>
      <c r="E37" s="34" t="s">
        <v>84</v>
      </c>
      <c r="F37" s="36">
        <v>0.02908622685185185</v>
      </c>
      <c r="G37" s="14" t="str">
        <f t="shared" si="0"/>
        <v>4.27/km</v>
      </c>
      <c r="H37" s="16">
        <f t="shared" si="1"/>
        <v>0.007060763888888891</v>
      </c>
      <c r="I37" s="16">
        <f>F37-INDEX($F$5:$F$292,MATCH(D37,$D$5:$D$292,0))</f>
        <v>0.0056131944444444415</v>
      </c>
    </row>
    <row r="38" spans="1:9" ht="15" customHeight="1">
      <c r="A38" s="14">
        <v>34</v>
      </c>
      <c r="B38" s="34" t="s">
        <v>134</v>
      </c>
      <c r="C38" s="34" t="s">
        <v>58</v>
      </c>
      <c r="D38" s="35" t="s">
        <v>55</v>
      </c>
      <c r="E38" s="34" t="s">
        <v>135</v>
      </c>
      <c r="F38" s="36">
        <v>0.029329282407407408</v>
      </c>
      <c r="G38" s="14" t="str">
        <f t="shared" si="0"/>
        <v>4.30/km</v>
      </c>
      <c r="H38" s="16">
        <f t="shared" si="1"/>
        <v>0.00730381944444445</v>
      </c>
      <c r="I38" s="16">
        <f>F38-INDEX($F$5:$F$292,MATCH(D38,$D$5:$D$292,0))</f>
        <v>0</v>
      </c>
    </row>
    <row r="39" spans="1:9" ht="15" customHeight="1">
      <c r="A39" s="14">
        <v>35</v>
      </c>
      <c r="B39" s="34" t="s">
        <v>138</v>
      </c>
      <c r="C39" s="34" t="s">
        <v>46</v>
      </c>
      <c r="D39" s="35" t="s">
        <v>40</v>
      </c>
      <c r="E39" s="34" t="s">
        <v>115</v>
      </c>
      <c r="F39" s="36">
        <v>0.02947951388888889</v>
      </c>
      <c r="G39" s="14" t="str">
        <f t="shared" si="0"/>
        <v>4.31/km</v>
      </c>
      <c r="H39" s="16">
        <f t="shared" si="1"/>
        <v>0.00745405092592593</v>
      </c>
      <c r="I39" s="16">
        <f>F39-INDEX($F$5:$F$292,MATCH(D39,$D$5:$D$292,0))</f>
        <v>0.0026849537037037033</v>
      </c>
    </row>
    <row r="40" spans="1:9" ht="15" customHeight="1">
      <c r="A40" s="14">
        <v>36</v>
      </c>
      <c r="B40" s="34" t="s">
        <v>144</v>
      </c>
      <c r="C40" s="34" t="s">
        <v>45</v>
      </c>
      <c r="D40" s="35" t="s">
        <v>38</v>
      </c>
      <c r="E40" s="34" t="s">
        <v>66</v>
      </c>
      <c r="F40" s="36">
        <v>0.029584259259259258</v>
      </c>
      <c r="G40" s="14" t="str">
        <f t="shared" si="0"/>
        <v>4.32/km</v>
      </c>
      <c r="H40" s="16">
        <f t="shared" si="1"/>
        <v>0.0075587962962962996</v>
      </c>
      <c r="I40" s="16">
        <f>F40-INDEX($F$5:$F$292,MATCH(D40,$D$5:$D$292,0))</f>
        <v>0.003797106481481481</v>
      </c>
    </row>
    <row r="41" spans="1:9" ht="15" customHeight="1">
      <c r="A41" s="14">
        <v>37</v>
      </c>
      <c r="B41" s="34" t="s">
        <v>137</v>
      </c>
      <c r="C41" s="34" t="s">
        <v>73</v>
      </c>
      <c r="D41" s="35" t="s">
        <v>53</v>
      </c>
      <c r="E41" s="34" t="s">
        <v>122</v>
      </c>
      <c r="F41" s="36">
        <v>0.029618171296296295</v>
      </c>
      <c r="G41" s="14" t="str">
        <f t="shared" si="0"/>
        <v>4.32/km</v>
      </c>
      <c r="H41" s="16">
        <f t="shared" si="1"/>
        <v>0.007592708333333337</v>
      </c>
      <c r="I41" s="16">
        <f>F41-INDEX($F$5:$F$292,MATCH(D41,$D$5:$D$292,0))</f>
        <v>0.001389004629629629</v>
      </c>
    </row>
    <row r="42" spans="1:9" ht="15" customHeight="1">
      <c r="A42" s="14">
        <v>38</v>
      </c>
      <c r="B42" s="34" t="s">
        <v>136</v>
      </c>
      <c r="C42" s="34" t="s">
        <v>13</v>
      </c>
      <c r="D42" s="35" t="s">
        <v>40</v>
      </c>
      <c r="E42" s="34" t="s">
        <v>115</v>
      </c>
      <c r="F42" s="36">
        <v>0.030162847222222223</v>
      </c>
      <c r="G42" s="14" t="str">
        <f t="shared" si="0"/>
        <v>4.37/km</v>
      </c>
      <c r="H42" s="16">
        <f t="shared" si="1"/>
        <v>0.008137384259259264</v>
      </c>
      <c r="I42" s="16">
        <f>F42-INDEX($F$5:$F$292,MATCH(D42,$D$5:$D$292,0))</f>
        <v>0.0033682870370370377</v>
      </c>
    </row>
    <row r="43" spans="1:9" ht="15" customHeight="1">
      <c r="A43" s="14">
        <v>39</v>
      </c>
      <c r="B43" s="34" t="s">
        <v>139</v>
      </c>
      <c r="C43" s="34" t="s">
        <v>22</v>
      </c>
      <c r="D43" s="35" t="s">
        <v>38</v>
      </c>
      <c r="E43" s="34" t="s">
        <v>140</v>
      </c>
      <c r="F43" s="36">
        <v>0.03076435185185185</v>
      </c>
      <c r="G43" s="14" t="str">
        <f t="shared" si="0"/>
        <v>4.43/km</v>
      </c>
      <c r="H43" s="16">
        <f t="shared" si="1"/>
        <v>0.00873888888888889</v>
      </c>
      <c r="I43" s="16">
        <f>F43-INDEX($F$5:$F$292,MATCH(D43,$D$5:$D$292,0))</f>
        <v>0.004977199074074071</v>
      </c>
    </row>
    <row r="44" spans="1:9" ht="15" customHeight="1">
      <c r="A44" s="14">
        <v>40</v>
      </c>
      <c r="B44" s="34" t="s">
        <v>75</v>
      </c>
      <c r="C44" s="34" t="s">
        <v>31</v>
      </c>
      <c r="D44" s="35" t="s">
        <v>50</v>
      </c>
      <c r="E44" s="34" t="s">
        <v>140</v>
      </c>
      <c r="F44" s="36">
        <v>0.030845486111111108</v>
      </c>
      <c r="G44" s="14" t="str">
        <f t="shared" si="0"/>
        <v>4.44/km</v>
      </c>
      <c r="H44" s="16">
        <f t="shared" si="1"/>
        <v>0.00882002314814815</v>
      </c>
      <c r="I44" s="16">
        <f>F44-INDEX($F$5:$F$292,MATCH(D44,$D$5:$D$292,0))</f>
        <v>0</v>
      </c>
    </row>
    <row r="45" spans="1:9" ht="15" customHeight="1">
      <c r="A45" s="14">
        <v>41</v>
      </c>
      <c r="B45" s="34" t="s">
        <v>145</v>
      </c>
      <c r="C45" s="34" t="s">
        <v>18</v>
      </c>
      <c r="D45" s="35" t="s">
        <v>42</v>
      </c>
      <c r="E45" s="34" t="s">
        <v>146</v>
      </c>
      <c r="F45" s="36">
        <v>0.03116979166666667</v>
      </c>
      <c r="G45" s="14" t="str">
        <f t="shared" si="0"/>
        <v>4.46/km</v>
      </c>
      <c r="H45" s="16">
        <f t="shared" si="1"/>
        <v>0.00914432870370371</v>
      </c>
      <c r="I45" s="16">
        <f>F45-INDEX($F$5:$F$292,MATCH(D45,$D$5:$D$292,0))</f>
        <v>0.004363194444444444</v>
      </c>
    </row>
    <row r="46" spans="1:9" ht="15" customHeight="1">
      <c r="A46" s="14">
        <v>42</v>
      </c>
      <c r="B46" s="34" t="s">
        <v>151</v>
      </c>
      <c r="C46" s="34" t="s">
        <v>152</v>
      </c>
      <c r="D46" s="35" t="s">
        <v>50</v>
      </c>
      <c r="E46" s="34" t="s">
        <v>153</v>
      </c>
      <c r="F46" s="36">
        <v>0.03137743055555556</v>
      </c>
      <c r="G46" s="14" t="str">
        <f t="shared" si="0"/>
        <v>4.48/km</v>
      </c>
      <c r="H46" s="16">
        <f t="shared" si="1"/>
        <v>0.0093519675925926</v>
      </c>
      <c r="I46" s="16">
        <f>F46-INDEX($F$5:$F$292,MATCH(D46,$D$5:$D$292,0))</f>
        <v>0.0005319444444444495</v>
      </c>
    </row>
    <row r="47" spans="1:9" ht="15" customHeight="1">
      <c r="A47" s="14">
        <v>43</v>
      </c>
      <c r="B47" s="34" t="s">
        <v>161</v>
      </c>
      <c r="C47" s="34" t="s">
        <v>59</v>
      </c>
      <c r="D47" s="35" t="s">
        <v>42</v>
      </c>
      <c r="E47" s="34" t="s">
        <v>66</v>
      </c>
      <c r="F47" s="36">
        <v>0.03144745370370371</v>
      </c>
      <c r="G47" s="14" t="str">
        <f t="shared" si="0"/>
        <v>4.49/km</v>
      </c>
      <c r="H47" s="16">
        <f t="shared" si="1"/>
        <v>0.009421990740740748</v>
      </c>
      <c r="I47" s="16">
        <f>F47-INDEX($F$5:$F$292,MATCH(D47,$D$5:$D$292,0))</f>
        <v>0.004640856481481482</v>
      </c>
    </row>
    <row r="48" spans="1:9" ht="15" customHeight="1">
      <c r="A48" s="14">
        <v>44</v>
      </c>
      <c r="B48" s="34" t="s">
        <v>156</v>
      </c>
      <c r="C48" s="34" t="s">
        <v>109</v>
      </c>
      <c r="D48" s="35" t="s">
        <v>42</v>
      </c>
      <c r="E48" s="34" t="s">
        <v>157</v>
      </c>
      <c r="F48" s="36">
        <v>0.032164351851851854</v>
      </c>
      <c r="G48" s="14" t="str">
        <f t="shared" si="0"/>
        <v>4.56/km</v>
      </c>
      <c r="H48" s="16">
        <f t="shared" si="1"/>
        <v>0.010138888888888895</v>
      </c>
      <c r="I48" s="16">
        <f>F48-INDEX($F$5:$F$292,MATCH(D48,$D$5:$D$292,0))</f>
        <v>0.005357754629629629</v>
      </c>
    </row>
    <row r="49" spans="1:9" ht="15" customHeight="1">
      <c r="A49" s="14">
        <v>45</v>
      </c>
      <c r="B49" s="34" t="s">
        <v>158</v>
      </c>
      <c r="C49" s="34" t="s">
        <v>159</v>
      </c>
      <c r="D49" s="35" t="s">
        <v>44</v>
      </c>
      <c r="E49" s="34" t="s">
        <v>160</v>
      </c>
      <c r="F49" s="36">
        <v>0.03233831018518519</v>
      </c>
      <c r="G49" s="14" t="str">
        <f t="shared" si="0"/>
        <v>4.57/km</v>
      </c>
      <c r="H49" s="16">
        <f t="shared" si="1"/>
        <v>0.01031284722222223</v>
      </c>
      <c r="I49" s="16">
        <f>F49-INDEX($F$5:$F$292,MATCH(D49,$D$5:$D$292,0))</f>
        <v>0.008865277777777781</v>
      </c>
    </row>
    <row r="50" spans="1:9" ht="15" customHeight="1">
      <c r="A50" s="14">
        <v>46</v>
      </c>
      <c r="B50" s="34" t="s">
        <v>147</v>
      </c>
      <c r="C50" s="34" t="s">
        <v>14</v>
      </c>
      <c r="D50" s="35" t="s">
        <v>37</v>
      </c>
      <c r="E50" s="34" t="s">
        <v>140</v>
      </c>
      <c r="F50" s="36">
        <v>0.03273159722222222</v>
      </c>
      <c r="G50" s="14" t="str">
        <f t="shared" si="0"/>
        <v>5.01/km</v>
      </c>
      <c r="H50" s="16">
        <f t="shared" si="1"/>
        <v>0.010706134259259262</v>
      </c>
      <c r="I50" s="16">
        <f>F50-INDEX($F$5:$F$292,MATCH(D50,$D$5:$D$292,0))</f>
        <v>0.009108796296296299</v>
      </c>
    </row>
    <row r="51" spans="1:9" ht="15" customHeight="1">
      <c r="A51" s="14">
        <v>47</v>
      </c>
      <c r="B51" s="34" t="s">
        <v>148</v>
      </c>
      <c r="C51" s="34" t="s">
        <v>43</v>
      </c>
      <c r="D51" s="35" t="s">
        <v>41</v>
      </c>
      <c r="E51" s="34" t="s">
        <v>149</v>
      </c>
      <c r="F51" s="36">
        <v>0.032743171296296295</v>
      </c>
      <c r="G51" s="14" t="str">
        <f t="shared" si="0"/>
        <v>5.01/km</v>
      </c>
      <c r="H51" s="16">
        <f t="shared" si="1"/>
        <v>0.010717708333333336</v>
      </c>
      <c r="I51" s="16">
        <f>F51-INDEX($F$5:$F$292,MATCH(D51,$D$5:$D$292,0))</f>
        <v>0.008251620370370364</v>
      </c>
    </row>
    <row r="52" spans="1:9" ht="15" customHeight="1">
      <c r="A52" s="14">
        <v>48</v>
      </c>
      <c r="B52" s="34" t="s">
        <v>57</v>
      </c>
      <c r="C52" s="34" t="s">
        <v>25</v>
      </c>
      <c r="D52" s="35" t="s">
        <v>42</v>
      </c>
      <c r="E52" s="34" t="s">
        <v>115</v>
      </c>
      <c r="F52" s="36">
        <v>0.032847916666666664</v>
      </c>
      <c r="G52" s="14" t="str">
        <f t="shared" si="0"/>
        <v>5.02/km</v>
      </c>
      <c r="H52" s="16">
        <f t="shared" si="1"/>
        <v>0.010822453703703706</v>
      </c>
      <c r="I52" s="16">
        <f>F52-INDEX($F$5:$F$292,MATCH(D52,$D$5:$D$292,0))</f>
        <v>0.0060413194444444394</v>
      </c>
    </row>
    <row r="53" spans="1:9" ht="15" customHeight="1">
      <c r="A53" s="14">
        <v>49</v>
      </c>
      <c r="B53" s="34" t="s">
        <v>172</v>
      </c>
      <c r="C53" s="34" t="s">
        <v>173</v>
      </c>
      <c r="D53" s="35" t="s">
        <v>63</v>
      </c>
      <c r="E53" s="34" t="s">
        <v>115</v>
      </c>
      <c r="F53" s="36">
        <v>0.03351921296296296</v>
      </c>
      <c r="G53" s="14" t="str">
        <f t="shared" si="0"/>
        <v>5.08/km</v>
      </c>
      <c r="H53" s="16">
        <f t="shared" si="1"/>
        <v>0.01149375</v>
      </c>
      <c r="I53" s="16">
        <f>F53-INDEX($F$5:$F$292,MATCH(D53,$D$5:$D$292,0))</f>
        <v>0</v>
      </c>
    </row>
    <row r="54" spans="1:9" ht="15" customHeight="1">
      <c r="A54" s="14">
        <v>50</v>
      </c>
      <c r="B54" s="34" t="s">
        <v>163</v>
      </c>
      <c r="C54" s="34" t="s">
        <v>29</v>
      </c>
      <c r="D54" s="35" t="s">
        <v>42</v>
      </c>
      <c r="E54" s="34" t="s">
        <v>164</v>
      </c>
      <c r="F54" s="36">
        <v>0.03353078703703704</v>
      </c>
      <c r="G54" s="14" t="str">
        <f t="shared" si="0"/>
        <v>5.08/km</v>
      </c>
      <c r="H54" s="16">
        <f t="shared" si="1"/>
        <v>0.011505324074074081</v>
      </c>
      <c r="I54" s="16">
        <f>F54-INDEX($F$5:$F$292,MATCH(D54,$D$5:$D$292,0))</f>
        <v>0.006724189814814815</v>
      </c>
    </row>
    <row r="55" spans="1:9" ht="15" customHeight="1">
      <c r="A55" s="14">
        <v>51</v>
      </c>
      <c r="B55" s="34" t="s">
        <v>162</v>
      </c>
      <c r="C55" s="34" t="s">
        <v>34</v>
      </c>
      <c r="D55" s="35" t="s">
        <v>53</v>
      </c>
      <c r="E55" s="34" t="s">
        <v>84</v>
      </c>
      <c r="F55" s="36">
        <v>0.03376203703703704</v>
      </c>
      <c r="G55" s="14" t="str">
        <f t="shared" si="0"/>
        <v>5.10/km</v>
      </c>
      <c r="H55" s="16">
        <f t="shared" si="1"/>
        <v>0.011736574074074083</v>
      </c>
      <c r="I55" s="16">
        <f>F55-INDEX($F$5:$F$292,MATCH(D55,$D$5:$D$292,0))</f>
        <v>0.0055328703703703755</v>
      </c>
    </row>
    <row r="56" spans="1:9" ht="15" customHeight="1">
      <c r="A56" s="14">
        <v>52</v>
      </c>
      <c r="B56" s="34" t="s">
        <v>170</v>
      </c>
      <c r="C56" s="34" t="s">
        <v>56</v>
      </c>
      <c r="D56" s="35" t="s">
        <v>42</v>
      </c>
      <c r="E56" s="34" t="s">
        <v>171</v>
      </c>
      <c r="F56" s="36">
        <v>0.03379722222222222</v>
      </c>
      <c r="G56" s="14" t="str">
        <f t="shared" si="0"/>
        <v>5.11/km</v>
      </c>
      <c r="H56" s="16">
        <f t="shared" si="1"/>
        <v>0.011771759259259263</v>
      </c>
      <c r="I56" s="16">
        <f>F56-INDEX($F$5:$F$292,MATCH(D56,$D$5:$D$292,0))</f>
        <v>0.006990624999999997</v>
      </c>
    </row>
    <row r="57" spans="1:9" ht="15" customHeight="1">
      <c r="A57" s="14">
        <v>53</v>
      </c>
      <c r="B57" s="34" t="s">
        <v>68</v>
      </c>
      <c r="C57" s="34" t="s">
        <v>165</v>
      </c>
      <c r="D57" s="35" t="s">
        <v>41</v>
      </c>
      <c r="E57" s="34" t="s">
        <v>140</v>
      </c>
      <c r="F57" s="36">
        <v>0.03390057870370371</v>
      </c>
      <c r="G57" s="14" t="str">
        <f t="shared" si="0"/>
        <v>5.12/km</v>
      </c>
      <c r="H57" s="16">
        <f t="shared" si="1"/>
        <v>0.011875115740740749</v>
      </c>
      <c r="I57" s="16">
        <f>F57-INDEX($F$5:$F$292,MATCH(D57,$D$5:$D$292,0))</f>
        <v>0.009409027777777777</v>
      </c>
    </row>
    <row r="58" spans="1:9" ht="15" customHeight="1">
      <c r="A58" s="14">
        <v>54</v>
      </c>
      <c r="B58" s="34" t="s">
        <v>167</v>
      </c>
      <c r="C58" s="34" t="s">
        <v>58</v>
      </c>
      <c r="D58" s="35" t="s">
        <v>55</v>
      </c>
      <c r="E58" s="34" t="s">
        <v>66</v>
      </c>
      <c r="F58" s="36">
        <v>0.03435277777777778</v>
      </c>
      <c r="G58" s="14" t="str">
        <f t="shared" si="0"/>
        <v>5.16/km</v>
      </c>
      <c r="H58" s="16">
        <f t="shared" si="1"/>
        <v>0.012327314814814822</v>
      </c>
      <c r="I58" s="16">
        <f>F58-INDEX($F$5:$F$292,MATCH(D58,$D$5:$D$292,0))</f>
        <v>0.005023495370370373</v>
      </c>
    </row>
    <row r="59" spans="1:9" ht="15" customHeight="1">
      <c r="A59" s="14">
        <v>55</v>
      </c>
      <c r="B59" s="34" t="s">
        <v>61</v>
      </c>
      <c r="C59" s="34" t="s">
        <v>52</v>
      </c>
      <c r="D59" s="35" t="s">
        <v>50</v>
      </c>
      <c r="E59" s="34" t="s">
        <v>166</v>
      </c>
      <c r="F59" s="36">
        <v>0.03469988425925926</v>
      </c>
      <c r="G59" s="14" t="str">
        <f t="shared" si="0"/>
        <v>5.19/km</v>
      </c>
      <c r="H59" s="16">
        <f t="shared" si="1"/>
        <v>0.012674421296296302</v>
      </c>
      <c r="I59" s="16">
        <f>F59-INDEX($F$5:$F$292,MATCH(D59,$D$5:$D$292,0))</f>
        <v>0.003854398148148152</v>
      </c>
    </row>
    <row r="60" spans="1:9" ht="15" customHeight="1">
      <c r="A60" s="14">
        <v>56</v>
      </c>
      <c r="B60" s="34" t="s">
        <v>174</v>
      </c>
      <c r="C60" s="34" t="s">
        <v>51</v>
      </c>
      <c r="D60" s="35" t="s">
        <v>63</v>
      </c>
      <c r="E60" s="34" t="s">
        <v>164</v>
      </c>
      <c r="F60" s="36">
        <v>0.03478055555555556</v>
      </c>
      <c r="G60" s="14" t="str">
        <f t="shared" si="0"/>
        <v>5.20/km</v>
      </c>
      <c r="H60" s="16">
        <f t="shared" si="1"/>
        <v>0.012755092592592599</v>
      </c>
      <c r="I60" s="16">
        <f>F60-INDEX($F$5:$F$292,MATCH(D60,$D$5:$D$292,0))</f>
        <v>0.0012613425925925986</v>
      </c>
    </row>
    <row r="61" spans="1:9" ht="15" customHeight="1">
      <c r="A61" s="14">
        <v>57</v>
      </c>
      <c r="B61" s="34" t="s">
        <v>70</v>
      </c>
      <c r="C61" s="34" t="s">
        <v>46</v>
      </c>
      <c r="D61" s="35" t="s">
        <v>38</v>
      </c>
      <c r="E61" s="34" t="s">
        <v>140</v>
      </c>
      <c r="F61" s="36">
        <v>0.03495462962962963</v>
      </c>
      <c r="G61" s="14" t="str">
        <f t="shared" si="0"/>
        <v>5.21/km</v>
      </c>
      <c r="H61" s="16">
        <f t="shared" si="1"/>
        <v>0.012929166666666669</v>
      </c>
      <c r="I61" s="16">
        <f>F61-INDEX($F$5:$F$292,MATCH(D61,$D$5:$D$292,0))</f>
        <v>0.00916747685185185</v>
      </c>
    </row>
    <row r="62" spans="1:9" ht="15" customHeight="1">
      <c r="A62" s="14">
        <v>58</v>
      </c>
      <c r="B62" s="34" t="s">
        <v>32</v>
      </c>
      <c r="C62" s="34" t="s">
        <v>49</v>
      </c>
      <c r="D62" s="35" t="s">
        <v>42</v>
      </c>
      <c r="E62" s="34" t="s">
        <v>115</v>
      </c>
      <c r="F62" s="36">
        <v>0.035012499999999995</v>
      </c>
      <c r="G62" s="14" t="str">
        <f t="shared" si="0"/>
        <v>5.22/km</v>
      </c>
      <c r="H62" s="16">
        <f t="shared" si="1"/>
        <v>0.012987037037037037</v>
      </c>
      <c r="I62" s="16">
        <f>F62-INDEX($F$5:$F$292,MATCH(D62,$D$5:$D$292,0))</f>
        <v>0.00820590277777777</v>
      </c>
    </row>
    <row r="63" spans="1:9" ht="15" customHeight="1">
      <c r="A63" s="14">
        <v>59</v>
      </c>
      <c r="B63" s="34" t="s">
        <v>168</v>
      </c>
      <c r="C63" s="34" t="s">
        <v>18</v>
      </c>
      <c r="D63" s="35" t="s">
        <v>36</v>
      </c>
      <c r="E63" s="34" t="s">
        <v>169</v>
      </c>
      <c r="F63" s="36">
        <v>0.03552164351851852</v>
      </c>
      <c r="G63" s="14" t="str">
        <f t="shared" si="0"/>
        <v>5.26/km</v>
      </c>
      <c r="H63" s="16">
        <f t="shared" si="1"/>
        <v>0.01349618055555556</v>
      </c>
      <c r="I63" s="16">
        <f>F63-INDEX($F$5:$F$292,MATCH(D63,$D$5:$D$292,0))</f>
        <v>0.01349618055555556</v>
      </c>
    </row>
    <row r="64" spans="1:9" ht="15" customHeight="1">
      <c r="A64" s="14">
        <v>60</v>
      </c>
      <c r="B64" s="34" t="s">
        <v>175</v>
      </c>
      <c r="C64" s="34" t="s">
        <v>1</v>
      </c>
      <c r="D64" s="35" t="s">
        <v>55</v>
      </c>
      <c r="E64" s="34" t="s">
        <v>115</v>
      </c>
      <c r="F64" s="36">
        <v>0.0364699074074074</v>
      </c>
      <c r="G64" s="14" t="str">
        <f t="shared" si="0"/>
        <v>5.35/km</v>
      </c>
      <c r="H64" s="16">
        <f t="shared" si="1"/>
        <v>0.014444444444444444</v>
      </c>
      <c r="I64" s="16">
        <f>F64-INDEX($F$5:$F$292,MATCH(D64,$D$5:$D$292,0))</f>
        <v>0.007140624999999994</v>
      </c>
    </row>
    <row r="65" spans="1:9" ht="15" customHeight="1">
      <c r="A65" s="14">
        <v>61</v>
      </c>
      <c r="B65" s="34" t="s">
        <v>154</v>
      </c>
      <c r="C65" s="34" t="s">
        <v>155</v>
      </c>
      <c r="D65" s="35" t="s">
        <v>41</v>
      </c>
      <c r="E65" s="34" t="s">
        <v>78</v>
      </c>
      <c r="F65" s="36">
        <v>0.037176620370370374</v>
      </c>
      <c r="G65" s="14" t="str">
        <f t="shared" si="0"/>
        <v>5.42/km</v>
      </c>
      <c r="H65" s="16">
        <f t="shared" si="1"/>
        <v>0.015151157407407415</v>
      </c>
      <c r="I65" s="16">
        <f>F65-INDEX($F$5:$F$292,MATCH(D65,$D$5:$D$292,0))</f>
        <v>0.012685069444444443</v>
      </c>
    </row>
    <row r="66" spans="1:9" ht="15" customHeight="1">
      <c r="A66" s="14">
        <v>62</v>
      </c>
      <c r="B66" s="34" t="s">
        <v>74</v>
      </c>
      <c r="C66" s="34" t="s">
        <v>176</v>
      </c>
      <c r="D66" s="35" t="s">
        <v>53</v>
      </c>
      <c r="E66" s="34" t="s">
        <v>115</v>
      </c>
      <c r="F66" s="36">
        <v>0.03717685185185185</v>
      </c>
      <c r="G66" s="14" t="str">
        <f t="shared" si="0"/>
        <v>5.42/km</v>
      </c>
      <c r="H66" s="16">
        <f t="shared" si="1"/>
        <v>0.015151388888888891</v>
      </c>
      <c r="I66" s="16">
        <f>F66-INDEX($F$5:$F$292,MATCH(D66,$D$5:$D$292,0))</f>
        <v>0.008947685185185184</v>
      </c>
    </row>
    <row r="67" spans="1:9" ht="15" customHeight="1">
      <c r="A67" s="14">
        <v>63</v>
      </c>
      <c r="B67" s="34" t="s">
        <v>184</v>
      </c>
      <c r="C67" s="34" t="s">
        <v>17</v>
      </c>
      <c r="D67" s="35" t="s">
        <v>40</v>
      </c>
      <c r="E67" s="34" t="s">
        <v>183</v>
      </c>
      <c r="F67" s="36">
        <v>0.037523148148148146</v>
      </c>
      <c r="G67" s="14" t="str">
        <f t="shared" si="0"/>
        <v>5.45/km</v>
      </c>
      <c r="H67" s="16">
        <f t="shared" si="1"/>
        <v>0.015497685185185187</v>
      </c>
      <c r="I67" s="16">
        <f>F67-INDEX($F$5:$F$292,MATCH(D67,$D$5:$D$292,0))</f>
        <v>0.01072858796296296</v>
      </c>
    </row>
    <row r="68" spans="1:9" ht="15" customHeight="1">
      <c r="A68" s="14">
        <v>64</v>
      </c>
      <c r="B68" s="34" t="s">
        <v>177</v>
      </c>
      <c r="C68" s="34" t="s">
        <v>67</v>
      </c>
      <c r="D68" s="35" t="s">
        <v>50</v>
      </c>
      <c r="E68" s="34" t="s">
        <v>72</v>
      </c>
      <c r="F68" s="36">
        <v>0.03836805555555555</v>
      </c>
      <c r="G68" s="14" t="str">
        <f t="shared" si="0"/>
        <v>5.53/km</v>
      </c>
      <c r="H68" s="16">
        <f t="shared" si="1"/>
        <v>0.016342592592592593</v>
      </c>
      <c r="I68" s="16">
        <f>F68-INDEX($F$5:$F$292,MATCH(D68,$D$5:$D$292,0))</f>
        <v>0.007522569444444443</v>
      </c>
    </row>
    <row r="69" spans="1:9" ht="15" customHeight="1">
      <c r="A69" s="14">
        <v>65</v>
      </c>
      <c r="B69" s="34" t="s">
        <v>180</v>
      </c>
      <c r="C69" s="34" t="s">
        <v>181</v>
      </c>
      <c r="D69" s="35" t="s">
        <v>63</v>
      </c>
      <c r="E69" s="34" t="s">
        <v>171</v>
      </c>
      <c r="F69" s="36">
        <v>0.03842638888888889</v>
      </c>
      <c r="G69" s="14" t="str">
        <f aca="true" t="shared" si="2" ref="G69:G80">TEXT(INT((HOUR(F69)*3600+MINUTE(F69)*60+SECOND(F69))/$I$3/60),"0")&amp;"."&amp;TEXT(MOD((HOUR(F69)*3600+MINUTE(F69)*60+SECOND(F69))/$I$3,60),"00")&amp;"/km"</f>
        <v>5.53/km</v>
      </c>
      <c r="H69" s="16">
        <f aca="true" t="shared" si="3" ref="H69:H80">F69-$F$5</f>
        <v>0.016400925925925933</v>
      </c>
      <c r="I69" s="16">
        <f>F69-INDEX($F$5:$F$292,MATCH(D69,$D$5:$D$292,0))</f>
        <v>0.004907175925925933</v>
      </c>
    </row>
    <row r="70" spans="1:9" ht="15" customHeight="1">
      <c r="A70" s="14">
        <v>66</v>
      </c>
      <c r="B70" s="34" t="s">
        <v>185</v>
      </c>
      <c r="C70" s="34" t="s">
        <v>31</v>
      </c>
      <c r="D70" s="35" t="s">
        <v>42</v>
      </c>
      <c r="E70" s="34" t="s">
        <v>164</v>
      </c>
      <c r="F70" s="36">
        <v>0.039004745370370374</v>
      </c>
      <c r="G70" s="14" t="str">
        <f t="shared" si="2"/>
        <v>5.59/km</v>
      </c>
      <c r="H70" s="16">
        <f t="shared" si="3"/>
        <v>0.016979282407407415</v>
      </c>
      <c r="I70" s="16">
        <f>F70-INDEX($F$5:$F$292,MATCH(D70,$D$5:$D$292,0))</f>
        <v>0.012198148148148149</v>
      </c>
    </row>
    <row r="71" spans="1:9" ht="15" customHeight="1">
      <c r="A71" s="14">
        <v>67</v>
      </c>
      <c r="B71" s="34" t="s">
        <v>178</v>
      </c>
      <c r="C71" s="34" t="s">
        <v>179</v>
      </c>
      <c r="D71" s="35" t="s">
        <v>40</v>
      </c>
      <c r="E71" s="34" t="s">
        <v>140</v>
      </c>
      <c r="F71" s="36">
        <v>0.039479629629629635</v>
      </c>
      <c r="G71" s="14" t="str">
        <f t="shared" si="2"/>
        <v>6.03/km</v>
      </c>
      <c r="H71" s="16">
        <f t="shared" si="3"/>
        <v>0.017454166666666677</v>
      </c>
      <c r="I71" s="16">
        <f>F71-INDEX($F$5:$F$292,MATCH(D71,$D$5:$D$292,0))</f>
        <v>0.01268506944444445</v>
      </c>
    </row>
    <row r="72" spans="1:9" ht="15" customHeight="1">
      <c r="A72" s="14">
        <v>68</v>
      </c>
      <c r="B72" s="34" t="s">
        <v>187</v>
      </c>
      <c r="C72" s="34" t="s">
        <v>188</v>
      </c>
      <c r="D72" s="35" t="s">
        <v>65</v>
      </c>
      <c r="E72" s="34" t="s">
        <v>72</v>
      </c>
      <c r="F72" s="36">
        <v>0.040243287037037036</v>
      </c>
      <c r="G72" s="14" t="str">
        <f t="shared" si="2"/>
        <v>6.10/km</v>
      </c>
      <c r="H72" s="16">
        <f t="shared" si="3"/>
        <v>0.018217824074074077</v>
      </c>
      <c r="I72" s="16">
        <f>F72-INDEX($F$5:$F$292,MATCH(D72,$D$5:$D$292,0))</f>
        <v>0</v>
      </c>
    </row>
    <row r="73" spans="1:9" ht="15" customHeight="1">
      <c r="A73" s="14">
        <v>69</v>
      </c>
      <c r="B73" s="34" t="s">
        <v>182</v>
      </c>
      <c r="C73" s="34" t="s">
        <v>71</v>
      </c>
      <c r="D73" s="35" t="s">
        <v>63</v>
      </c>
      <c r="E73" s="34" t="s">
        <v>183</v>
      </c>
      <c r="F73" s="36">
        <v>0.04027789351851852</v>
      </c>
      <c r="G73" s="14" t="str">
        <f t="shared" si="2"/>
        <v>6.10/km</v>
      </c>
      <c r="H73" s="16">
        <f t="shared" si="3"/>
        <v>0.018252430555555563</v>
      </c>
      <c r="I73" s="16">
        <f>F73-INDEX($F$5:$F$292,MATCH(D73,$D$5:$D$292,0))</f>
        <v>0.006758680555555563</v>
      </c>
    </row>
    <row r="74" spans="1:9" ht="15" customHeight="1">
      <c r="A74" s="14">
        <v>70</v>
      </c>
      <c r="B74" s="34" t="s">
        <v>189</v>
      </c>
      <c r="C74" s="34" t="s">
        <v>31</v>
      </c>
      <c r="D74" s="35" t="s">
        <v>64</v>
      </c>
      <c r="E74" s="34" t="s">
        <v>115</v>
      </c>
      <c r="F74" s="36">
        <v>0.040960879629629625</v>
      </c>
      <c r="G74" s="14" t="str">
        <f t="shared" si="2"/>
        <v>6.16/km</v>
      </c>
      <c r="H74" s="16">
        <f t="shared" si="3"/>
        <v>0.018935416666666666</v>
      </c>
      <c r="I74" s="16">
        <f>F74-INDEX($F$5:$F$292,MATCH(D74,$D$5:$D$292,0))</f>
        <v>0</v>
      </c>
    </row>
    <row r="75" spans="1:9" ht="15" customHeight="1">
      <c r="A75" s="14">
        <v>71</v>
      </c>
      <c r="B75" s="34" t="s">
        <v>196</v>
      </c>
      <c r="C75" s="34" t="s">
        <v>197</v>
      </c>
      <c r="D75" s="35" t="s">
        <v>63</v>
      </c>
      <c r="E75" s="34" t="s">
        <v>198</v>
      </c>
      <c r="F75" s="36">
        <v>0.04247708333333333</v>
      </c>
      <c r="G75" s="14" t="str">
        <f t="shared" si="2"/>
        <v>6.30/km</v>
      </c>
      <c r="H75" s="16">
        <f t="shared" si="3"/>
        <v>0.020451620370370373</v>
      </c>
      <c r="I75" s="16">
        <f>F75-INDEX($F$5:$F$292,MATCH(D75,$D$5:$D$292,0))</f>
        <v>0.008957870370370373</v>
      </c>
    </row>
    <row r="76" spans="1:9" ht="15" customHeight="1">
      <c r="A76" s="14">
        <v>72</v>
      </c>
      <c r="B76" s="34" t="s">
        <v>192</v>
      </c>
      <c r="C76" s="34" t="s">
        <v>69</v>
      </c>
      <c r="D76" s="35" t="s">
        <v>53</v>
      </c>
      <c r="E76" s="34" t="s">
        <v>122</v>
      </c>
      <c r="F76" s="36">
        <v>0.04263912037037037</v>
      </c>
      <c r="G76" s="14" t="str">
        <f t="shared" si="2"/>
        <v>6.32/km</v>
      </c>
      <c r="H76" s="16">
        <f t="shared" si="3"/>
        <v>0.02061365740740741</v>
      </c>
      <c r="I76" s="16">
        <f>F76-INDEX($F$5:$F$292,MATCH(D76,$D$5:$D$292,0))</f>
        <v>0.014409953703703703</v>
      </c>
    </row>
    <row r="77" spans="1:9" ht="15" customHeight="1">
      <c r="A77" s="14">
        <v>73</v>
      </c>
      <c r="B77" s="34" t="s">
        <v>186</v>
      </c>
      <c r="C77" s="34" t="s">
        <v>16</v>
      </c>
      <c r="D77" s="35" t="s">
        <v>42</v>
      </c>
      <c r="E77" s="34" t="s">
        <v>140</v>
      </c>
      <c r="F77" s="36">
        <v>0.04349537037037037</v>
      </c>
      <c r="G77" s="14" t="str">
        <f t="shared" si="2"/>
        <v>6.40/km</v>
      </c>
      <c r="H77" s="16">
        <f t="shared" si="3"/>
        <v>0.021469907407407413</v>
      </c>
      <c r="I77" s="16">
        <f>F77-INDEX($F$5:$F$292,MATCH(D77,$D$5:$D$292,0))</f>
        <v>0.016688773148148147</v>
      </c>
    </row>
    <row r="78" spans="1:9" ht="15" customHeight="1">
      <c r="A78" s="14">
        <v>74</v>
      </c>
      <c r="B78" s="34" t="s">
        <v>190</v>
      </c>
      <c r="C78" s="34" t="s">
        <v>21</v>
      </c>
      <c r="D78" s="35" t="s">
        <v>40</v>
      </c>
      <c r="E78" s="34" t="s">
        <v>191</v>
      </c>
      <c r="F78" s="36">
        <v>0.04422465277777778</v>
      </c>
      <c r="G78" s="14" t="str">
        <f t="shared" si="2"/>
        <v>6.46/km</v>
      </c>
      <c r="H78" s="16">
        <f t="shared" si="3"/>
        <v>0.022199189814814824</v>
      </c>
      <c r="I78" s="16">
        <f>F78-INDEX($F$5:$F$292,MATCH(D78,$D$5:$D$292,0))</f>
        <v>0.017430092592592598</v>
      </c>
    </row>
    <row r="79" spans="1:9" ht="15" customHeight="1">
      <c r="A79" s="14">
        <v>75</v>
      </c>
      <c r="B79" s="34" t="s">
        <v>199</v>
      </c>
      <c r="C79" s="34" t="s">
        <v>200</v>
      </c>
      <c r="D79" s="35" t="s">
        <v>53</v>
      </c>
      <c r="E79" s="34" t="s">
        <v>129</v>
      </c>
      <c r="F79" s="36">
        <v>0.046030555555555554</v>
      </c>
      <c r="G79" s="14" t="str">
        <f t="shared" si="2"/>
        <v>7.03/km</v>
      </c>
      <c r="H79" s="16">
        <f t="shared" si="3"/>
        <v>0.024005092592592595</v>
      </c>
      <c r="I79" s="16">
        <f>F79-INDEX($F$5:$F$292,MATCH(D79,$D$5:$D$292,0))</f>
        <v>0.017801388888888887</v>
      </c>
    </row>
    <row r="80" spans="1:9" ht="15" customHeight="1">
      <c r="A80" s="18">
        <v>76</v>
      </c>
      <c r="B80" s="37" t="s">
        <v>193</v>
      </c>
      <c r="C80" s="37" t="s">
        <v>194</v>
      </c>
      <c r="D80" s="38" t="s">
        <v>55</v>
      </c>
      <c r="E80" s="37" t="s">
        <v>195</v>
      </c>
      <c r="F80" s="39">
        <v>0.04607685185185185</v>
      </c>
      <c r="G80" s="18" t="str">
        <f t="shared" si="2"/>
        <v>7.04/km</v>
      </c>
      <c r="H80" s="20">
        <f t="shared" si="3"/>
        <v>0.02405138888888889</v>
      </c>
      <c r="I80" s="20">
        <f>F80-INDEX($F$5:$F$292,MATCH(D80,$D$5:$D$292,0))</f>
        <v>0.01674756944444444</v>
      </c>
    </row>
  </sheetData>
  <autoFilter ref="A4:I8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Giro dell'isola di Ponza</v>
      </c>
      <c r="B1" s="28"/>
      <c r="C1" s="28"/>
    </row>
    <row r="2" spans="1:3" ht="42" customHeight="1">
      <c r="A2" s="29" t="str">
        <f>Individuale!A3&amp;" km. "&amp;Individuale!I3</f>
        <v>Giro panoramico - Ponza (LT) Italia - Venerdì  05/07/2013 km. 9,4</v>
      </c>
      <c r="B2" s="29"/>
      <c r="C2" s="29"/>
    </row>
    <row r="3" spans="1:3" ht="24.75" customHeight="1">
      <c r="A3" s="21" t="s">
        <v>4</v>
      </c>
      <c r="B3" s="22" t="s">
        <v>8</v>
      </c>
      <c r="C3" s="22" t="s">
        <v>2</v>
      </c>
    </row>
    <row r="4" spans="1:3" ht="15" customHeight="1">
      <c r="A4" s="10">
        <v>1</v>
      </c>
      <c r="B4" s="11" t="s">
        <v>203</v>
      </c>
      <c r="C4" s="23">
        <v>11</v>
      </c>
    </row>
    <row r="5" spans="1:3" ht="15" customHeight="1">
      <c r="A5" s="14">
        <v>2</v>
      </c>
      <c r="B5" s="15" t="s">
        <v>84</v>
      </c>
      <c r="C5" s="24">
        <v>7</v>
      </c>
    </row>
    <row r="6" spans="1:3" ht="15" customHeight="1">
      <c r="A6" s="14">
        <v>3</v>
      </c>
      <c r="B6" s="15" t="s">
        <v>202</v>
      </c>
      <c r="C6" s="24">
        <v>7</v>
      </c>
    </row>
    <row r="7" spans="1:3" ht="15" customHeight="1">
      <c r="A7" s="14">
        <v>4</v>
      </c>
      <c r="B7" s="15" t="s">
        <v>204</v>
      </c>
      <c r="C7" s="24">
        <v>3</v>
      </c>
    </row>
    <row r="8" spans="1:3" ht="15" customHeight="1">
      <c r="A8" s="14">
        <v>5</v>
      </c>
      <c r="B8" s="15" t="s">
        <v>164</v>
      </c>
      <c r="C8" s="24">
        <v>3</v>
      </c>
    </row>
    <row r="9" spans="1:3" ht="15" customHeight="1">
      <c r="A9" s="14">
        <v>6</v>
      </c>
      <c r="B9" s="15" t="s">
        <v>66</v>
      </c>
      <c r="C9" s="24">
        <v>3</v>
      </c>
    </row>
    <row r="10" spans="1:3" ht="15" customHeight="1">
      <c r="A10" s="14">
        <v>7</v>
      </c>
      <c r="B10" s="15" t="s">
        <v>90</v>
      </c>
      <c r="C10" s="24">
        <v>2</v>
      </c>
    </row>
    <row r="11" spans="1:3" ht="15" customHeight="1">
      <c r="A11" s="14">
        <v>8</v>
      </c>
      <c r="B11" s="15" t="s">
        <v>82</v>
      </c>
      <c r="C11" s="24">
        <v>2</v>
      </c>
    </row>
    <row r="12" spans="1:3" ht="15" customHeight="1">
      <c r="A12" s="14">
        <v>9</v>
      </c>
      <c r="B12" s="15" t="s">
        <v>129</v>
      </c>
      <c r="C12" s="24">
        <v>2</v>
      </c>
    </row>
    <row r="13" spans="1:3" ht="15" customHeight="1">
      <c r="A13" s="14">
        <v>10</v>
      </c>
      <c r="B13" s="15" t="s">
        <v>72</v>
      </c>
      <c r="C13" s="24">
        <v>2</v>
      </c>
    </row>
    <row r="14" spans="1:3" ht="15" customHeight="1">
      <c r="A14" s="14">
        <v>11</v>
      </c>
      <c r="B14" s="15" t="s">
        <v>78</v>
      </c>
      <c r="C14" s="24">
        <v>2</v>
      </c>
    </row>
    <row r="15" spans="1:3" ht="15" customHeight="1">
      <c r="A15" s="14">
        <v>12</v>
      </c>
      <c r="B15" s="15" t="s">
        <v>183</v>
      </c>
      <c r="C15" s="24">
        <v>2</v>
      </c>
    </row>
    <row r="16" spans="1:3" ht="15" customHeight="1">
      <c r="A16" s="14">
        <v>13</v>
      </c>
      <c r="B16" s="15" t="s">
        <v>171</v>
      </c>
      <c r="C16" s="24">
        <v>2</v>
      </c>
    </row>
    <row r="17" spans="1:3" ht="15" customHeight="1">
      <c r="A17" s="14">
        <v>14</v>
      </c>
      <c r="B17" s="15" t="s">
        <v>143</v>
      </c>
      <c r="C17" s="24">
        <v>1</v>
      </c>
    </row>
    <row r="18" spans="1:3" ht="15" customHeight="1">
      <c r="A18" s="14">
        <v>15</v>
      </c>
      <c r="B18" s="15" t="s">
        <v>127</v>
      </c>
      <c r="C18" s="24">
        <v>1</v>
      </c>
    </row>
    <row r="19" spans="1:3" ht="15" customHeight="1">
      <c r="A19" s="14">
        <v>16</v>
      </c>
      <c r="B19" s="15" t="s">
        <v>149</v>
      </c>
      <c r="C19" s="24">
        <v>1</v>
      </c>
    </row>
    <row r="20" spans="1:3" ht="15" customHeight="1">
      <c r="A20" s="14">
        <v>17</v>
      </c>
      <c r="B20" s="15" t="s">
        <v>169</v>
      </c>
      <c r="C20" s="24">
        <v>1</v>
      </c>
    </row>
    <row r="21" spans="1:3" ht="15" customHeight="1">
      <c r="A21" s="14">
        <v>18</v>
      </c>
      <c r="B21" s="15" t="s">
        <v>146</v>
      </c>
      <c r="C21" s="24">
        <v>1</v>
      </c>
    </row>
    <row r="22" spans="1:3" ht="15" customHeight="1">
      <c r="A22" s="14">
        <v>19</v>
      </c>
      <c r="B22" s="15" t="s">
        <v>160</v>
      </c>
      <c r="C22" s="24">
        <v>1</v>
      </c>
    </row>
    <row r="23" spans="1:3" ht="15" customHeight="1">
      <c r="A23" s="14">
        <v>20</v>
      </c>
      <c r="B23" s="15" t="s">
        <v>104</v>
      </c>
      <c r="C23" s="24">
        <v>1</v>
      </c>
    </row>
    <row r="24" spans="1:3" ht="15" customHeight="1">
      <c r="A24" s="14">
        <v>21</v>
      </c>
      <c r="B24" s="15" t="s">
        <v>195</v>
      </c>
      <c r="C24" s="24">
        <v>1</v>
      </c>
    </row>
    <row r="25" spans="1:3" ht="15" customHeight="1">
      <c r="A25" s="14">
        <v>22</v>
      </c>
      <c r="B25" s="15" t="s">
        <v>106</v>
      </c>
      <c r="C25" s="24">
        <v>1</v>
      </c>
    </row>
    <row r="26" spans="1:3" ht="15" customHeight="1">
      <c r="A26" s="14">
        <v>23</v>
      </c>
      <c r="B26" s="15" t="s">
        <v>191</v>
      </c>
      <c r="C26" s="24">
        <v>1</v>
      </c>
    </row>
    <row r="27" spans="1:3" ht="15" customHeight="1">
      <c r="A27" s="14">
        <v>24</v>
      </c>
      <c r="B27" s="15" t="s">
        <v>87</v>
      </c>
      <c r="C27" s="24">
        <v>1</v>
      </c>
    </row>
    <row r="28" spans="1:3" ht="15" customHeight="1">
      <c r="A28" s="14">
        <v>25</v>
      </c>
      <c r="B28" s="15" t="s">
        <v>198</v>
      </c>
      <c r="C28" s="24">
        <v>1</v>
      </c>
    </row>
    <row r="29" spans="1:3" ht="15" customHeight="1">
      <c r="A29" s="14">
        <v>26</v>
      </c>
      <c r="B29" s="15" t="s">
        <v>135</v>
      </c>
      <c r="C29" s="24">
        <v>1</v>
      </c>
    </row>
    <row r="30" spans="1:3" ht="15" customHeight="1">
      <c r="A30" s="14">
        <v>27</v>
      </c>
      <c r="B30" s="15" t="s">
        <v>88</v>
      </c>
      <c r="C30" s="24">
        <v>1</v>
      </c>
    </row>
    <row r="31" spans="1:3" ht="15" customHeight="1">
      <c r="A31" s="14">
        <v>28</v>
      </c>
      <c r="B31" s="15" t="s">
        <v>112</v>
      </c>
      <c r="C31" s="24">
        <v>1</v>
      </c>
    </row>
    <row r="32" spans="1:3" ht="15" customHeight="1">
      <c r="A32" s="14">
        <v>29</v>
      </c>
      <c r="B32" s="15" t="s">
        <v>108</v>
      </c>
      <c r="C32" s="24">
        <v>1</v>
      </c>
    </row>
    <row r="33" spans="1:3" ht="15" customHeight="1">
      <c r="A33" s="14">
        <v>30</v>
      </c>
      <c r="B33" s="15" t="s">
        <v>133</v>
      </c>
      <c r="C33" s="24">
        <v>1</v>
      </c>
    </row>
    <row r="34" spans="1:3" ht="15" customHeight="1">
      <c r="A34" s="14">
        <v>31</v>
      </c>
      <c r="B34" s="15" t="s">
        <v>98</v>
      </c>
      <c r="C34" s="24">
        <v>1</v>
      </c>
    </row>
    <row r="35" spans="1:3" ht="15" customHeight="1">
      <c r="A35" s="14">
        <v>32</v>
      </c>
      <c r="B35" s="15" t="s">
        <v>153</v>
      </c>
      <c r="C35" s="24">
        <v>1</v>
      </c>
    </row>
    <row r="36" spans="1:3" ht="15" customHeight="1">
      <c r="A36" s="14">
        <v>33</v>
      </c>
      <c r="B36" s="15" t="s">
        <v>100</v>
      </c>
      <c r="C36" s="24">
        <v>1</v>
      </c>
    </row>
    <row r="37" spans="1:3" ht="15" customHeight="1">
      <c r="A37" s="14">
        <v>34</v>
      </c>
      <c r="B37" s="15" t="s">
        <v>119</v>
      </c>
      <c r="C37" s="24">
        <v>1</v>
      </c>
    </row>
    <row r="38" spans="1:3" ht="15" customHeight="1">
      <c r="A38" s="14">
        <v>35</v>
      </c>
      <c r="B38" s="15" t="s">
        <v>166</v>
      </c>
      <c r="C38" s="24">
        <v>1</v>
      </c>
    </row>
    <row r="39" spans="1:3" ht="15" customHeight="1">
      <c r="A39" s="14">
        <v>36</v>
      </c>
      <c r="B39" s="15" t="s">
        <v>93</v>
      </c>
      <c r="C39" s="24">
        <v>1</v>
      </c>
    </row>
    <row r="40" spans="1:3" ht="15" customHeight="1">
      <c r="A40" s="14">
        <v>37</v>
      </c>
      <c r="B40" s="15" t="s">
        <v>110</v>
      </c>
      <c r="C40" s="24">
        <v>1</v>
      </c>
    </row>
    <row r="41" spans="1:3" ht="15" customHeight="1">
      <c r="A41" s="14">
        <v>38</v>
      </c>
      <c r="B41" s="15" t="s">
        <v>157</v>
      </c>
      <c r="C41" s="24">
        <v>1</v>
      </c>
    </row>
    <row r="42" spans="1:3" ht="15" customHeight="1">
      <c r="A42" s="14">
        <v>39</v>
      </c>
      <c r="B42" s="15" t="s">
        <v>150</v>
      </c>
      <c r="C42" s="24">
        <v>1</v>
      </c>
    </row>
    <row r="43" spans="1:3" ht="15" customHeight="1">
      <c r="A43" s="14">
        <v>40</v>
      </c>
      <c r="B43" s="15" t="s">
        <v>102</v>
      </c>
      <c r="C43" s="24">
        <v>1</v>
      </c>
    </row>
    <row r="44" spans="1:3" ht="15" customHeight="1">
      <c r="A44" s="18">
        <v>41</v>
      </c>
      <c r="B44" s="19" t="s">
        <v>117</v>
      </c>
      <c r="C44" s="30">
        <v>1</v>
      </c>
    </row>
    <row r="45" ht="12.75">
      <c r="C45" s="2">
        <f>SUM(C4:C44)</f>
        <v>76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2013-07-25T08:53:20Z</dcterms:modified>
  <cp:category/>
  <cp:version/>
  <cp:contentType/>
  <cp:contentStatus/>
</cp:coreProperties>
</file>