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'Individuale'!$A$4:$J$41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<sst xmlns="http://schemas.openxmlformats.org/spreadsheetml/2006/main" count="183" uniqueCount="118">
  <si>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</si>
  <si>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</si>
  <si>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</si>
  <si>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</si>
  <si>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</si>
  <si>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</si>
  <si>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</si>
  <si>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</si>
  <si>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</si>
  <si>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</si>
  <si>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</si>
  <si>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</si>
  <si>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GIOVANNI</t>
  </si>
  <si>
    <t>MARCO</t>
  </si>
  <si>
    <t>GIANLUCA</t>
  </si>
  <si>
    <t>SALVATORE</t>
  </si>
  <si>
    <t>CINZIA</t>
  </si>
  <si>
    <t>Antonio</t>
  </si>
  <si>
    <t>Giovanni</t>
  </si>
  <si>
    <t>Mario</t>
  </si>
  <si>
    <t>Fabrizio</t>
  </si>
  <si>
    <t>Domenico</t>
  </si>
  <si>
    <t>Vincenzo</t>
  </si>
  <si>
    <t>Golvelli</t>
  </si>
  <si>
    <t>Marco</t>
  </si>
  <si>
    <t>Daniel</t>
  </si>
  <si>
    <t>SS Lazio Atletica</t>
  </si>
  <si>
    <t>A.S.D. Podistica Solidarietà</t>
  </si>
  <si>
    <t>MM-40  C</t>
  </si>
  <si>
    <t>Federico</t>
  </si>
  <si>
    <t>MM-45  D</t>
  </si>
  <si>
    <t>MM-55  F</t>
  </si>
  <si>
    <t>VERNARELLI</t>
  </si>
  <si>
    <t>PIERO</t>
  </si>
  <si>
    <t>ATL. ABRUZZO L`AQUILA</t>
  </si>
  <si>
    <t>GS CAT SPORT</t>
  </si>
  <si>
    <t>MF-35  N</t>
  </si>
  <si>
    <t>MF-50  Q</t>
  </si>
  <si>
    <t>MM-50  E</t>
  </si>
  <si>
    <t>De Luca Rapone</t>
  </si>
  <si>
    <t>ASD Enea Roma</t>
  </si>
  <si>
    <t>Grifoni</t>
  </si>
  <si>
    <t>Eugenio</t>
  </si>
  <si>
    <t>Runners Rieti</t>
  </si>
  <si>
    <t>Diario</t>
  </si>
  <si>
    <t>MM-65  H</t>
  </si>
  <si>
    <t>Fulmini &amp; Saette</t>
  </si>
  <si>
    <t>Brandi</t>
  </si>
  <si>
    <t>Atletica Insieme Forhans Team</t>
  </si>
  <si>
    <t>Scipioni</t>
  </si>
  <si>
    <t>Purosangue Atletica Club</t>
  </si>
  <si>
    <t>Pasquetti</t>
  </si>
  <si>
    <t>Francesco</t>
  </si>
  <si>
    <t>Corsa dei Santi</t>
  </si>
  <si>
    <t>MF-45  P</t>
  </si>
  <si>
    <t>MM-70  I</t>
  </si>
  <si>
    <t>Bandinu</t>
  </si>
  <si>
    <t>Ignazio</t>
  </si>
  <si>
    <t>Mancini</t>
  </si>
  <si>
    <t>MM-75  L</t>
  </si>
  <si>
    <t>Ciocchetti</t>
  </si>
  <si>
    <t>Silvana</t>
  </si>
  <si>
    <t>MF-65  T</t>
  </si>
  <si>
    <t>Quotidiano</t>
  </si>
  <si>
    <t>Maria Teresa</t>
  </si>
  <si>
    <t>Veroli</t>
  </si>
  <si>
    <t>Atletica Faleria</t>
  </si>
  <si>
    <t>Donarelli</t>
  </si>
  <si>
    <t>Valerio</t>
  </si>
  <si>
    <t>Sconocchia</t>
  </si>
  <si>
    <t>Renzo</t>
  </si>
  <si>
    <t>MM-60  G</t>
  </si>
  <si>
    <t>Paris</t>
  </si>
  <si>
    <t>Filiberto</t>
  </si>
  <si>
    <t>INGHES</t>
  </si>
  <si>
    <t>CARLA</t>
  </si>
  <si>
    <t>ATL. MIRYCAE TERNI</t>
  </si>
  <si>
    <t>MENAPACE</t>
  </si>
  <si>
    <t>ETTORE</t>
  </si>
  <si>
    <t>Pannuzi</t>
  </si>
  <si>
    <t>Luciana</t>
  </si>
  <si>
    <t>MF-60  S</t>
  </si>
  <si>
    <t>Petrelli</t>
  </si>
  <si>
    <t>Annarosa</t>
  </si>
  <si>
    <t>SPAGNOLI</t>
  </si>
  <si>
    <t>IOLE</t>
  </si>
  <si>
    <t>Riccitelli</t>
  </si>
  <si>
    <t>Fabio</t>
  </si>
  <si>
    <t>US Roma 83</t>
  </si>
  <si>
    <t>CORDA</t>
  </si>
  <si>
    <t>NONNI</t>
  </si>
  <si>
    <t>MM-35  B</t>
  </si>
  <si>
    <t>LBM SPORT ROMA</t>
  </si>
  <si>
    <t>CAIRO</t>
  </si>
  <si>
    <t>Amatori</t>
  </si>
  <si>
    <t>ALTAROZZI</t>
  </si>
  <si>
    <t>Adanti</t>
  </si>
  <si>
    <t>Emiliano</t>
  </si>
  <si>
    <t>Roma Road Runners</t>
  </si>
  <si>
    <t>Brescini</t>
  </si>
  <si>
    <t>FABIANI</t>
  </si>
  <si>
    <t>Battistelli</t>
  </si>
  <si>
    <t>Liviano</t>
  </si>
  <si>
    <t>Fedeli</t>
  </si>
  <si>
    <t>Atletica Fiano Romano</t>
  </si>
  <si>
    <t>Cantiani</t>
  </si>
  <si>
    <t>Gianfranco</t>
  </si>
  <si>
    <t>Trail dei 2 Laghi</t>
  </si>
  <si>
    <t>Camertoni</t>
  </si>
  <si>
    <t>ASD ROMA ECOMARATONA</t>
  </si>
  <si>
    <t>Aquilante</t>
  </si>
  <si>
    <t>Giuseppina</t>
  </si>
  <si>
    <t>Peiffer</t>
  </si>
  <si>
    <t>De Santis</t>
  </si>
  <si>
    <t>Maria Paola</t>
  </si>
  <si>
    <t>Maratona di Sigillo</t>
  </si>
  <si>
    <t xml:space="preserve"> 3ª edizione</t>
  </si>
  <si>
    <t>Sigillo Di Posta (RI) Italia - Sabato 25/07/2015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</si>
</sst>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50" fillId="35" borderId="13" xfId="0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50" fillId="35" borderId="19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1" customWidth="1"/>
    <col min="2" max="3" width="25.7109375" style="27" customWidth="1"/>
    <col min="4" max="4" width="9.7109375" style="2" customWidth="1"/>
    <col min="5" max="5" width="35.7109375" style="28" customWidth="1"/>
    <col min="6" max="7" width="10.7109375" style="18" customWidth="1"/>
    <col min="8" max="10" width="10.7109375" style="1" customWidth="1"/>
  </cols>
  <sheetData>
    <row r="1" spans="1:10" ht="45" customHeight="1">
      <c r="A1" s="39" t="s">
        <v>115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24" customHeight="1">
      <c r="A2" s="40" t="s">
        <v>116</v>
      </c>
      <c r="B2" s="40"/>
      <c r="C2" s="40"/>
      <c r="D2" s="40"/>
      <c r="E2" s="40"/>
      <c r="F2" s="40"/>
      <c r="G2" s="40"/>
      <c r="H2" s="40"/>
      <c r="I2" s="40"/>
      <c r="J2" s="40"/>
    </row>
    <row r="3" spans="1:10" ht="24" customHeight="1">
      <c r="A3" s="41" t="s">
        <v>117</v>
      </c>
      <c r="B3" s="41"/>
      <c r="C3" s="41"/>
      <c r="D3" s="41"/>
      <c r="E3" s="41"/>
      <c r="F3" s="41"/>
      <c r="G3" s="41"/>
      <c r="H3" s="41"/>
      <c r="I3" s="3" t="s">
        <v>0</v>
      </c>
      <c r="J3" s="4">
        <v>6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9" t="s">
        <v>6</v>
      </c>
      <c r="G4" s="19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1" t="s">
        <v>86</v>
      </c>
      <c r="C5" s="31" t="s">
        <v>87</v>
      </c>
      <c r="D5" s="11" t="s">
        <v>31</v>
      </c>
      <c r="E5" s="31" t="s">
        <v>88</v>
      </c>
      <c r="F5" s="15">
        <v>0.018275462962962962</v>
      </c>
      <c r="G5" s="15">
        <v>0.018275462962962962</v>
      </c>
      <c r="H5" s="11" t="str">
        <f aca="true" t="shared" si="0" ref="H5:H18">TEXT(INT((HOUR(G5)*3600+MINUTE(G5)*60+SECOND(G5))/$J$3/60),"0")&amp;"."&amp;TEXT(MOD((HOUR(G5)*3600+MINUTE(G5)*60+SECOND(G5))/$J$3,60),"00")&amp;"/km"</f>
        <v>4.23/km</v>
      </c>
      <c r="I5" s="15">
        <f aca="true" t="shared" si="1" ref="I5:I18">G5-$G$5</f>
        <v>0</v>
      </c>
      <c r="J5" s="15">
        <f>G5-INDEX($G$5:$G$41,MATCH(D5,$D$5:$D$41,0))</f>
        <v>0</v>
      </c>
    </row>
    <row r="6" spans="1:10" s="10" customFormat="1" ht="15" customHeight="1">
      <c r="A6" s="12">
        <v>2</v>
      </c>
      <c r="B6" s="32" t="s">
        <v>32</v>
      </c>
      <c r="C6" s="32" t="s">
        <v>33</v>
      </c>
      <c r="D6" s="12" t="s">
        <v>31</v>
      </c>
      <c r="E6" s="32" t="s">
        <v>34</v>
      </c>
      <c r="F6" s="13">
        <v>0.01869212962962963</v>
      </c>
      <c r="G6" s="13">
        <v>0.01869212962962963</v>
      </c>
      <c r="H6" s="12" t="str">
        <f t="shared" si="0"/>
        <v>4.29/km</v>
      </c>
      <c r="I6" s="13">
        <f t="shared" si="1"/>
        <v>0.00041666666666666935</v>
      </c>
      <c r="J6" s="13">
        <f>G6-INDEX($G$5:$G$41,MATCH(D6,$D$5:$D$41,0))</f>
        <v>0.00041666666666666935</v>
      </c>
    </row>
    <row r="7" spans="1:10" s="10" customFormat="1" ht="15" customHeight="1">
      <c r="A7" s="14">
        <v>3</v>
      </c>
      <c r="B7" s="34" t="s">
        <v>89</v>
      </c>
      <c r="C7" s="34" t="s">
        <v>14</v>
      </c>
      <c r="D7" s="14" t="s">
        <v>28</v>
      </c>
      <c r="E7" s="34" t="s">
        <v>27</v>
      </c>
      <c r="F7" s="25">
        <v>0.019085648148148147</v>
      </c>
      <c r="G7" s="25">
        <v>0.019085648148148147</v>
      </c>
      <c r="H7" s="14" t="str">
        <f t="shared" si="0"/>
        <v>4.35/km</v>
      </c>
      <c r="I7" s="25">
        <f t="shared" si="1"/>
        <v>0.0008101851851851846</v>
      </c>
      <c r="J7" s="25">
        <f>G7-INDEX($G$5:$G$41,MATCH(D7,$D$5:$D$41,0))</f>
        <v>0</v>
      </c>
    </row>
    <row r="8" spans="1:10" s="10" customFormat="1" ht="15" customHeight="1">
      <c r="A8" s="12">
        <v>4</v>
      </c>
      <c r="B8" s="32" t="s">
        <v>90</v>
      </c>
      <c r="C8" s="32" t="s">
        <v>12</v>
      </c>
      <c r="D8" s="12" t="s">
        <v>91</v>
      </c>
      <c r="E8" s="32" t="s">
        <v>92</v>
      </c>
      <c r="F8" s="13">
        <v>0.019282407407407408</v>
      </c>
      <c r="G8" s="13">
        <v>0.019282407407407408</v>
      </c>
      <c r="H8" s="12" t="str">
        <f t="shared" si="0"/>
        <v>4.38/km</v>
      </c>
      <c r="I8" s="13">
        <f t="shared" si="1"/>
        <v>0.0010069444444444457</v>
      </c>
      <c r="J8" s="13">
        <f>G8-INDEX($G$5:$G$41,MATCH(D8,$D$5:$D$41,0))</f>
        <v>0</v>
      </c>
    </row>
    <row r="9" spans="1:10" s="10" customFormat="1" ht="15" customHeight="1">
      <c r="A9" s="14">
        <v>5</v>
      </c>
      <c r="B9" s="34" t="s">
        <v>93</v>
      </c>
      <c r="C9" s="34" t="s">
        <v>15</v>
      </c>
      <c r="D9" s="14" t="s">
        <v>28</v>
      </c>
      <c r="E9" s="34" t="s">
        <v>27</v>
      </c>
      <c r="F9" s="25">
        <v>0.01943287037037037</v>
      </c>
      <c r="G9" s="25">
        <v>0.01943287037037037</v>
      </c>
      <c r="H9" s="14" t="str">
        <f t="shared" si="0"/>
        <v>4.40/km</v>
      </c>
      <c r="I9" s="25">
        <f t="shared" si="1"/>
        <v>0.001157407407407409</v>
      </c>
      <c r="J9" s="25">
        <f>G9-INDEX($G$5:$G$41,MATCH(D9,$D$5:$D$41,0))</f>
        <v>0.00034722222222222446</v>
      </c>
    </row>
    <row r="10" spans="1:10" s="10" customFormat="1" ht="15" customHeight="1">
      <c r="A10" s="12">
        <v>6</v>
      </c>
      <c r="B10" s="32" t="s">
        <v>94</v>
      </c>
      <c r="C10" s="32" t="s">
        <v>24</v>
      </c>
      <c r="D10" s="12" t="s">
        <v>38</v>
      </c>
      <c r="E10" s="32" t="s">
        <v>53</v>
      </c>
      <c r="F10" s="13">
        <v>0.020810185185185185</v>
      </c>
      <c r="G10" s="13">
        <v>0.020810185185185185</v>
      </c>
      <c r="H10" s="12" t="str">
        <f t="shared" si="0"/>
        <v>4.60/km</v>
      </c>
      <c r="I10" s="13">
        <f t="shared" si="1"/>
        <v>0.002534722222222223</v>
      </c>
      <c r="J10" s="13">
        <f>G10-INDEX($G$5:$G$41,MATCH(D10,$D$5:$D$41,0))</f>
        <v>0</v>
      </c>
    </row>
    <row r="11" spans="1:10" s="10" customFormat="1" ht="15" customHeight="1">
      <c r="A11" s="12">
        <v>7</v>
      </c>
      <c r="B11" s="32" t="s">
        <v>47</v>
      </c>
      <c r="C11" s="32" t="s">
        <v>20</v>
      </c>
      <c r="D11" s="12" t="s">
        <v>28</v>
      </c>
      <c r="E11" s="32" t="s">
        <v>48</v>
      </c>
      <c r="F11" s="13">
        <v>0.020972222222222222</v>
      </c>
      <c r="G11" s="13">
        <v>0.020972222222222222</v>
      </c>
      <c r="H11" s="12" t="str">
        <f t="shared" si="0"/>
        <v>5.02/km</v>
      </c>
      <c r="I11" s="13">
        <f t="shared" si="1"/>
        <v>0.00269675925925926</v>
      </c>
      <c r="J11" s="13">
        <f>G11-INDEX($G$5:$G$41,MATCH(D11,$D$5:$D$41,0))</f>
        <v>0.0018865740740740752</v>
      </c>
    </row>
    <row r="12" spans="1:10" s="10" customFormat="1" ht="15" customHeight="1">
      <c r="A12" s="12">
        <v>8</v>
      </c>
      <c r="B12" s="32" t="s">
        <v>95</v>
      </c>
      <c r="C12" s="32" t="s">
        <v>16</v>
      </c>
      <c r="D12" s="12" t="s">
        <v>36</v>
      </c>
      <c r="E12" s="32" t="s">
        <v>35</v>
      </c>
      <c r="F12" s="13">
        <v>0.021030092592592597</v>
      </c>
      <c r="G12" s="13">
        <v>0.021030092592592597</v>
      </c>
      <c r="H12" s="12" t="str">
        <f t="shared" si="0"/>
        <v>5.03/km</v>
      </c>
      <c r="I12" s="13">
        <f t="shared" si="1"/>
        <v>0.0027546296296296346</v>
      </c>
      <c r="J12" s="13">
        <f>G12-INDEX($G$5:$G$41,MATCH(D12,$D$5:$D$41,0))</f>
        <v>0</v>
      </c>
    </row>
    <row r="13" spans="1:10" s="10" customFormat="1" ht="15" customHeight="1">
      <c r="A13" s="12">
        <v>9</v>
      </c>
      <c r="B13" s="32" t="s">
        <v>96</v>
      </c>
      <c r="C13" s="32" t="s">
        <v>97</v>
      </c>
      <c r="D13" s="12" t="s">
        <v>28</v>
      </c>
      <c r="E13" s="32" t="s">
        <v>98</v>
      </c>
      <c r="F13" s="13">
        <v>0.021493055555555557</v>
      </c>
      <c r="G13" s="13">
        <v>0.021493055555555557</v>
      </c>
      <c r="H13" s="12" t="str">
        <f t="shared" si="0"/>
        <v>5.10/km</v>
      </c>
      <c r="I13" s="13">
        <f t="shared" si="1"/>
        <v>0.003217592592592595</v>
      </c>
      <c r="J13" s="13">
        <f>G13-INDEX($G$5:$G$41,MATCH(D13,$D$5:$D$41,0))</f>
        <v>0.00240740740740741</v>
      </c>
    </row>
    <row r="14" spans="1:10" s="10" customFormat="1" ht="15" customHeight="1">
      <c r="A14" s="12">
        <v>10</v>
      </c>
      <c r="B14" s="32" t="s">
        <v>99</v>
      </c>
      <c r="C14" s="32" t="s">
        <v>87</v>
      </c>
      <c r="D14" s="12" t="s">
        <v>31</v>
      </c>
      <c r="E14" s="32" t="s">
        <v>53</v>
      </c>
      <c r="F14" s="13">
        <v>0.021608796296296296</v>
      </c>
      <c r="G14" s="13">
        <v>0.021608796296296296</v>
      </c>
      <c r="H14" s="12" t="str">
        <f t="shared" si="0"/>
        <v>5.11/km</v>
      </c>
      <c r="I14" s="13">
        <f t="shared" si="1"/>
        <v>0.003333333333333334</v>
      </c>
      <c r="J14" s="13">
        <f>G14-INDEX($G$5:$G$41,MATCH(D14,$D$5:$D$41,0))</f>
        <v>0.003333333333333334</v>
      </c>
    </row>
    <row r="15" spans="1:10" s="10" customFormat="1" ht="15" customHeight="1">
      <c r="A15" s="12">
        <v>11</v>
      </c>
      <c r="B15" s="32" t="s">
        <v>39</v>
      </c>
      <c r="C15" s="32" t="s">
        <v>22</v>
      </c>
      <c r="D15" s="12" t="s">
        <v>38</v>
      </c>
      <c r="E15" s="32" t="s">
        <v>40</v>
      </c>
      <c r="F15" s="13">
        <v>0.022164351851851852</v>
      </c>
      <c r="G15" s="13">
        <v>0.022164351851851852</v>
      </c>
      <c r="H15" s="12" t="str">
        <f t="shared" si="0"/>
        <v>5.19/km</v>
      </c>
      <c r="I15" s="13">
        <f t="shared" si="1"/>
        <v>0.0038888888888888896</v>
      </c>
      <c r="J15" s="13">
        <f>G15-INDEX($G$5:$G$41,MATCH(D15,$D$5:$D$41,0))</f>
        <v>0.0013541666666666667</v>
      </c>
    </row>
    <row r="16" spans="1:10" s="10" customFormat="1" ht="15" customHeight="1">
      <c r="A16" s="12">
        <v>12</v>
      </c>
      <c r="B16" s="32" t="s">
        <v>44</v>
      </c>
      <c r="C16" s="32" t="s">
        <v>19</v>
      </c>
      <c r="D16" s="12" t="s">
        <v>45</v>
      </c>
      <c r="E16" s="32" t="s">
        <v>46</v>
      </c>
      <c r="F16" s="13">
        <v>0.023298611111111107</v>
      </c>
      <c r="G16" s="13">
        <v>0.023298611111111107</v>
      </c>
      <c r="H16" s="12" t="str">
        <f t="shared" si="0"/>
        <v>5.36/km</v>
      </c>
      <c r="I16" s="13">
        <f t="shared" si="1"/>
        <v>0.005023148148148145</v>
      </c>
      <c r="J16" s="13">
        <f>G16-INDEX($G$5:$G$41,MATCH(D16,$D$5:$D$41,0))</f>
        <v>0</v>
      </c>
    </row>
    <row r="17" spans="1:10" s="10" customFormat="1" ht="15" customHeight="1">
      <c r="A17" s="14">
        <v>13</v>
      </c>
      <c r="B17" s="34" t="s">
        <v>100</v>
      </c>
      <c r="C17" s="34" t="s">
        <v>13</v>
      </c>
      <c r="D17" s="14" t="s">
        <v>38</v>
      </c>
      <c r="E17" s="34" t="s">
        <v>27</v>
      </c>
      <c r="F17" s="25">
        <v>0.023333333333333334</v>
      </c>
      <c r="G17" s="25">
        <v>0.023333333333333334</v>
      </c>
      <c r="H17" s="14" t="str">
        <f t="shared" si="0"/>
        <v>5.36/km</v>
      </c>
      <c r="I17" s="25">
        <f t="shared" si="1"/>
        <v>0.005057870370370372</v>
      </c>
      <c r="J17" s="25">
        <f>G17-INDEX($G$5:$G$41,MATCH(D17,$D$5:$D$41,0))</f>
        <v>0.0025231481481481494</v>
      </c>
    </row>
    <row r="18" spans="1:10" s="10" customFormat="1" ht="15" customHeight="1">
      <c r="A18" s="12">
        <v>14</v>
      </c>
      <c r="B18" s="32" t="s">
        <v>101</v>
      </c>
      <c r="C18" s="32" t="s">
        <v>102</v>
      </c>
      <c r="D18" s="12" t="s">
        <v>45</v>
      </c>
      <c r="E18" s="32" t="s">
        <v>53</v>
      </c>
      <c r="F18" s="13">
        <v>0.02383101851851852</v>
      </c>
      <c r="G18" s="13">
        <v>0.02383101851851852</v>
      </c>
      <c r="H18" s="12" t="str">
        <f t="shared" si="0"/>
        <v>5.43/km</v>
      </c>
      <c r="I18" s="13">
        <f t="shared" si="1"/>
        <v>0.005555555555555557</v>
      </c>
      <c r="J18" s="13">
        <f>G18-INDEX($G$5:$G$41,MATCH(D18,$D$5:$D$41,0))</f>
        <v>0.000532407407407412</v>
      </c>
    </row>
    <row r="19" spans="1:10" s="10" customFormat="1" ht="15" customHeight="1">
      <c r="A19" s="12">
        <v>15</v>
      </c>
      <c r="B19" s="32" t="s">
        <v>49</v>
      </c>
      <c r="C19" s="32" t="s">
        <v>21</v>
      </c>
      <c r="D19" s="12" t="s">
        <v>45</v>
      </c>
      <c r="E19" s="32" t="s">
        <v>50</v>
      </c>
      <c r="F19" s="13">
        <v>0.02394675925925926</v>
      </c>
      <c r="G19" s="13">
        <v>0.02394675925925926</v>
      </c>
      <c r="H19" s="12" t="str">
        <f aca="true" t="shared" si="2" ref="H19:H41">TEXT(INT((HOUR(G19)*3600+MINUTE(G19)*60+SECOND(G19))/$J$3/60),"0")&amp;"."&amp;TEXT(MOD((HOUR(G19)*3600+MINUTE(G19)*60+SECOND(G19))/$J$3,60),"00")&amp;"/km"</f>
        <v>5.45/km</v>
      </c>
      <c r="I19" s="13">
        <f aca="true" t="shared" si="3" ref="I19:I41">G19-$G$5</f>
        <v>0.005671296296296299</v>
      </c>
      <c r="J19" s="13">
        <f>G19-INDEX($G$5:$G$41,MATCH(D19,$D$5:$D$41,0))</f>
        <v>0.0006481481481481546</v>
      </c>
    </row>
    <row r="20" spans="1:10" s="10" customFormat="1" ht="15" customHeight="1">
      <c r="A20" s="12">
        <v>16</v>
      </c>
      <c r="B20" s="32" t="s">
        <v>103</v>
      </c>
      <c r="C20" s="32" t="s">
        <v>52</v>
      </c>
      <c r="D20" s="12" t="s">
        <v>30</v>
      </c>
      <c r="E20" s="32" t="s">
        <v>104</v>
      </c>
      <c r="F20" s="13">
        <v>0.024027777777777776</v>
      </c>
      <c r="G20" s="13">
        <v>0.024027777777777776</v>
      </c>
      <c r="H20" s="12" t="str">
        <f t="shared" si="2"/>
        <v>5.46/km</v>
      </c>
      <c r="I20" s="13">
        <f t="shared" si="3"/>
        <v>0.005752314814814814</v>
      </c>
      <c r="J20" s="13">
        <f>G20-INDEX($G$5:$G$41,MATCH(D20,$D$5:$D$41,0))</f>
        <v>0</v>
      </c>
    </row>
    <row r="21" spans="1:10" ht="15" customHeight="1">
      <c r="A21" s="12">
        <v>17</v>
      </c>
      <c r="B21" s="32" t="s">
        <v>51</v>
      </c>
      <c r="C21" s="32" t="s">
        <v>52</v>
      </c>
      <c r="D21" s="12" t="s">
        <v>30</v>
      </c>
      <c r="E21" s="32" t="s">
        <v>43</v>
      </c>
      <c r="F21" s="13">
        <v>0.024328703703703703</v>
      </c>
      <c r="G21" s="13">
        <v>0.024328703703703703</v>
      </c>
      <c r="H21" s="12" t="str">
        <f t="shared" si="2"/>
        <v>5.50/km</v>
      </c>
      <c r="I21" s="13">
        <f t="shared" si="3"/>
        <v>0.006053240740740741</v>
      </c>
      <c r="J21" s="13">
        <f>G21-INDEX($G$5:$G$41,MATCH(D21,$D$5:$D$41,0))</f>
        <v>0.0003009259259259267</v>
      </c>
    </row>
    <row r="22" spans="1:10" ht="15" customHeight="1">
      <c r="A22" s="12">
        <v>18</v>
      </c>
      <c r="B22" s="32" t="s">
        <v>105</v>
      </c>
      <c r="C22" s="32" t="s">
        <v>106</v>
      </c>
      <c r="D22" s="12" t="s">
        <v>45</v>
      </c>
      <c r="E22" s="32" t="s">
        <v>107</v>
      </c>
      <c r="F22" s="13">
        <v>0.024918981481481483</v>
      </c>
      <c r="G22" s="13">
        <v>0.024918981481481483</v>
      </c>
      <c r="H22" s="12" t="str">
        <f t="shared" si="2"/>
        <v>5.59/km</v>
      </c>
      <c r="I22" s="13">
        <f t="shared" si="3"/>
        <v>0.006643518518518521</v>
      </c>
      <c r="J22" s="13">
        <f>G22-INDEX($G$5:$G$41,MATCH(D22,$D$5:$D$41,0))</f>
        <v>0.0016203703703703762</v>
      </c>
    </row>
    <row r="23" spans="1:10" ht="15" customHeight="1">
      <c r="A23" s="12">
        <v>19</v>
      </c>
      <c r="B23" s="32" t="s">
        <v>108</v>
      </c>
      <c r="C23" s="32" t="s">
        <v>17</v>
      </c>
      <c r="D23" s="12" t="s">
        <v>45</v>
      </c>
      <c r="E23" s="32" t="s">
        <v>109</v>
      </c>
      <c r="F23" s="13">
        <v>0.025555555555555554</v>
      </c>
      <c r="G23" s="13">
        <v>0.025555555555555554</v>
      </c>
      <c r="H23" s="12" t="str">
        <f t="shared" si="2"/>
        <v>6.08/km</v>
      </c>
      <c r="I23" s="13">
        <f t="shared" si="3"/>
        <v>0.0072800925925925915</v>
      </c>
      <c r="J23" s="13">
        <f>G23-INDEX($G$5:$G$41,MATCH(D23,$D$5:$D$41,0))</f>
        <v>0.002256944444444447</v>
      </c>
    </row>
    <row r="24" spans="1:10" ht="15" customHeight="1">
      <c r="A24" s="12">
        <v>20</v>
      </c>
      <c r="B24" s="32" t="s">
        <v>110</v>
      </c>
      <c r="C24" s="32" t="s">
        <v>111</v>
      </c>
      <c r="D24" s="12" t="s">
        <v>54</v>
      </c>
      <c r="E24" s="32" t="s">
        <v>88</v>
      </c>
      <c r="F24" s="13">
        <v>0.026111111111111113</v>
      </c>
      <c r="G24" s="13">
        <v>0.026111111111111113</v>
      </c>
      <c r="H24" s="12" t="str">
        <f t="shared" si="2"/>
        <v>6.16/km</v>
      </c>
      <c r="I24" s="13">
        <f t="shared" si="3"/>
        <v>0.00783564814814815</v>
      </c>
      <c r="J24" s="13">
        <f>G24-INDEX($G$5:$G$41,MATCH(D24,$D$5:$D$41,0))</f>
        <v>0</v>
      </c>
    </row>
    <row r="25" spans="1:10" ht="15" customHeight="1">
      <c r="A25" s="14">
        <v>21</v>
      </c>
      <c r="B25" s="34" t="s">
        <v>112</v>
      </c>
      <c r="C25" s="34" t="s">
        <v>25</v>
      </c>
      <c r="D25" s="14" t="s">
        <v>31</v>
      </c>
      <c r="E25" s="34" t="s">
        <v>27</v>
      </c>
      <c r="F25" s="25">
        <v>0.026921296296296294</v>
      </c>
      <c r="G25" s="25">
        <v>0.026921296296296294</v>
      </c>
      <c r="H25" s="14" t="str">
        <f t="shared" si="2"/>
        <v>6.28/km</v>
      </c>
      <c r="I25" s="25">
        <f t="shared" si="3"/>
        <v>0.008645833333333332</v>
      </c>
      <c r="J25" s="25">
        <f>G25-INDEX($G$5:$G$41,MATCH(D25,$D$5:$D$41,0))</f>
        <v>0.008645833333333332</v>
      </c>
    </row>
    <row r="26" spans="1:10" ht="15" customHeight="1">
      <c r="A26" s="12">
        <v>22</v>
      </c>
      <c r="B26" s="32" t="s">
        <v>56</v>
      </c>
      <c r="C26" s="32" t="s">
        <v>57</v>
      </c>
      <c r="D26" s="12" t="s">
        <v>31</v>
      </c>
      <c r="E26" s="32" t="s">
        <v>43</v>
      </c>
      <c r="F26" s="13">
        <v>0.02849537037037037</v>
      </c>
      <c r="G26" s="13">
        <v>0.02849537037037037</v>
      </c>
      <c r="H26" s="12" t="str">
        <f t="shared" si="2"/>
        <v>6.50/km</v>
      </c>
      <c r="I26" s="13">
        <f t="shared" si="3"/>
        <v>0.010219907407407407</v>
      </c>
      <c r="J26" s="13">
        <f>G26-INDEX($G$5:$G$41,MATCH(D26,$D$5:$D$41,0))</f>
        <v>0.010219907407407407</v>
      </c>
    </row>
    <row r="27" spans="1:10" ht="15" customHeight="1">
      <c r="A27" s="14">
        <v>23</v>
      </c>
      <c r="B27" s="34" t="s">
        <v>23</v>
      </c>
      <c r="C27" s="34" t="s">
        <v>18</v>
      </c>
      <c r="D27" s="14" t="s">
        <v>45</v>
      </c>
      <c r="E27" s="34" t="s">
        <v>27</v>
      </c>
      <c r="F27" s="25">
        <v>0.028738425925925928</v>
      </c>
      <c r="G27" s="25">
        <v>0.028738425925925928</v>
      </c>
      <c r="H27" s="14" t="str">
        <f t="shared" si="2"/>
        <v>6.54/km</v>
      </c>
      <c r="I27" s="25">
        <f t="shared" si="3"/>
        <v>0.010462962962962966</v>
      </c>
      <c r="J27" s="25">
        <f>G27-INDEX($G$5:$G$41,MATCH(D27,$D$5:$D$41,0))</f>
        <v>0.005439814814814821</v>
      </c>
    </row>
    <row r="28" spans="1:10" ht="15" customHeight="1">
      <c r="A28" s="12">
        <v>24</v>
      </c>
      <c r="B28" s="32" t="s">
        <v>67</v>
      </c>
      <c r="C28" s="32" t="s">
        <v>68</v>
      </c>
      <c r="D28" s="12" t="s">
        <v>55</v>
      </c>
      <c r="E28" s="32" t="s">
        <v>26</v>
      </c>
      <c r="F28" s="13">
        <v>0.029050925925925928</v>
      </c>
      <c r="G28" s="13">
        <v>0.029050925925925928</v>
      </c>
      <c r="H28" s="12" t="str">
        <f t="shared" si="2"/>
        <v>6.58/km</v>
      </c>
      <c r="I28" s="13">
        <f t="shared" si="3"/>
        <v>0.010775462962962966</v>
      </c>
      <c r="J28" s="13">
        <f>G28-INDEX($G$5:$G$41,MATCH(D28,$D$5:$D$41,0))</f>
        <v>0</v>
      </c>
    </row>
    <row r="29" spans="1:10" ht="15" customHeight="1">
      <c r="A29" s="12">
        <v>25</v>
      </c>
      <c r="B29" s="32" t="s">
        <v>60</v>
      </c>
      <c r="C29" s="32" t="s">
        <v>61</v>
      </c>
      <c r="D29" s="12" t="s">
        <v>62</v>
      </c>
      <c r="E29" s="32" t="s">
        <v>43</v>
      </c>
      <c r="F29" s="13">
        <v>0.029317129629629634</v>
      </c>
      <c r="G29" s="13">
        <v>0.029317129629629634</v>
      </c>
      <c r="H29" s="12" t="str">
        <f t="shared" si="2"/>
        <v>7.02/km</v>
      </c>
      <c r="I29" s="13">
        <f t="shared" si="3"/>
        <v>0.011041666666666672</v>
      </c>
      <c r="J29" s="13">
        <f>G29-INDEX($G$5:$G$41,MATCH(D29,$D$5:$D$41,0))</f>
        <v>0</v>
      </c>
    </row>
    <row r="30" spans="1:10" ht="15" customHeight="1">
      <c r="A30" s="12">
        <v>26</v>
      </c>
      <c r="B30" s="32" t="s">
        <v>58</v>
      </c>
      <c r="C30" s="32" t="s">
        <v>21</v>
      </c>
      <c r="D30" s="12" t="s">
        <v>59</v>
      </c>
      <c r="E30" s="32" t="s">
        <v>43</v>
      </c>
      <c r="F30" s="13">
        <v>0.030219907407407407</v>
      </c>
      <c r="G30" s="13">
        <v>0.030219907407407407</v>
      </c>
      <c r="H30" s="12" t="str">
        <f t="shared" si="2"/>
        <v>7.15/km</v>
      </c>
      <c r="I30" s="13">
        <f t="shared" si="3"/>
        <v>0.011944444444444445</v>
      </c>
      <c r="J30" s="13">
        <f>G30-INDEX($G$5:$G$41,MATCH(D30,$D$5:$D$41,0))</f>
        <v>0</v>
      </c>
    </row>
    <row r="31" spans="1:10" ht="15" customHeight="1">
      <c r="A31" s="12">
        <v>27</v>
      </c>
      <c r="B31" s="32" t="s">
        <v>65</v>
      </c>
      <c r="C31" s="32" t="s">
        <v>29</v>
      </c>
      <c r="D31" s="12" t="s">
        <v>55</v>
      </c>
      <c r="E31" s="32" t="s">
        <v>66</v>
      </c>
      <c r="F31" s="13">
        <v>0.03204861111111111</v>
      </c>
      <c r="G31" s="13">
        <v>0.03204861111111111</v>
      </c>
      <c r="H31" s="12" t="str">
        <f t="shared" si="2"/>
        <v>7.42/km</v>
      </c>
      <c r="I31" s="13">
        <f t="shared" si="3"/>
        <v>0.013773148148148149</v>
      </c>
      <c r="J31" s="13">
        <f>G31-INDEX($G$5:$G$41,MATCH(D31,$D$5:$D$41,0))</f>
        <v>0.002997685185185183</v>
      </c>
    </row>
    <row r="32" spans="1:10" ht="15" customHeight="1">
      <c r="A32" s="12">
        <v>28</v>
      </c>
      <c r="B32" s="32" t="s">
        <v>113</v>
      </c>
      <c r="C32" s="32" t="s">
        <v>114</v>
      </c>
      <c r="D32" s="12" t="s">
        <v>81</v>
      </c>
      <c r="E32" s="32" t="s">
        <v>109</v>
      </c>
      <c r="F32" s="13">
        <v>0.03209490740740741</v>
      </c>
      <c r="G32" s="13">
        <v>0.03209490740740741</v>
      </c>
      <c r="H32" s="12" t="str">
        <f t="shared" si="2"/>
        <v>7.42/km</v>
      </c>
      <c r="I32" s="13">
        <f t="shared" si="3"/>
        <v>0.01381944444444445</v>
      </c>
      <c r="J32" s="13">
        <f>G32-INDEX($G$5:$G$41,MATCH(D32,$D$5:$D$41,0))</f>
        <v>0</v>
      </c>
    </row>
    <row r="33" spans="1:10" ht="15" customHeight="1">
      <c r="A33" s="12">
        <v>29</v>
      </c>
      <c r="B33" s="32" t="s">
        <v>63</v>
      </c>
      <c r="C33" s="32" t="s">
        <v>64</v>
      </c>
      <c r="D33" s="12" t="s">
        <v>37</v>
      </c>
      <c r="E33" s="32" t="s">
        <v>40</v>
      </c>
      <c r="F33" s="13">
        <v>0.032326388888888884</v>
      </c>
      <c r="G33" s="13">
        <v>0.032326388888888884</v>
      </c>
      <c r="H33" s="12" t="str">
        <f t="shared" si="2"/>
        <v>7.46/km</v>
      </c>
      <c r="I33" s="13">
        <f t="shared" si="3"/>
        <v>0.014050925925925922</v>
      </c>
      <c r="J33" s="13">
        <f>G33-INDEX($G$5:$G$41,MATCH(D33,$D$5:$D$41,0))</f>
        <v>0</v>
      </c>
    </row>
    <row r="34" spans="1:10" ht="15" customHeight="1">
      <c r="A34" s="12">
        <v>30</v>
      </c>
      <c r="B34" s="32" t="s">
        <v>69</v>
      </c>
      <c r="C34" s="32" t="s">
        <v>70</v>
      </c>
      <c r="D34" s="12" t="s">
        <v>71</v>
      </c>
      <c r="E34" s="32" t="s">
        <v>43</v>
      </c>
      <c r="F34" s="13">
        <v>0.032789351851851854</v>
      </c>
      <c r="G34" s="13">
        <v>0.032789351851851854</v>
      </c>
      <c r="H34" s="12" t="str">
        <f t="shared" si="2"/>
        <v>7.52/km</v>
      </c>
      <c r="I34" s="13">
        <f t="shared" si="3"/>
        <v>0.014513888888888892</v>
      </c>
      <c r="J34" s="13">
        <f>G34-INDEX($G$5:$G$41,MATCH(D34,$D$5:$D$41,0))</f>
        <v>0</v>
      </c>
    </row>
    <row r="35" spans="1:10" ht="15" customHeight="1">
      <c r="A35" s="12">
        <v>31</v>
      </c>
      <c r="B35" s="32" t="s">
        <v>41</v>
      </c>
      <c r="C35" s="32" t="s">
        <v>42</v>
      </c>
      <c r="D35" s="12" t="s">
        <v>28</v>
      </c>
      <c r="E35" s="32" t="s">
        <v>43</v>
      </c>
      <c r="F35" s="13">
        <v>0.0328125</v>
      </c>
      <c r="G35" s="13">
        <v>0.0328125</v>
      </c>
      <c r="H35" s="12" t="str">
        <f t="shared" si="2"/>
        <v>7.53/km</v>
      </c>
      <c r="I35" s="13">
        <f t="shared" si="3"/>
        <v>0.01453703703703704</v>
      </c>
      <c r="J35" s="13">
        <f>G35-INDEX($G$5:$G$41,MATCH(D35,$D$5:$D$41,0))</f>
        <v>0.013726851851851855</v>
      </c>
    </row>
    <row r="36" spans="1:10" ht="15" customHeight="1">
      <c r="A36" s="12">
        <v>32</v>
      </c>
      <c r="B36" s="32" t="s">
        <v>72</v>
      </c>
      <c r="C36" s="32" t="s">
        <v>73</v>
      </c>
      <c r="D36" s="12" t="s">
        <v>31</v>
      </c>
      <c r="E36" s="32" t="s">
        <v>43</v>
      </c>
      <c r="F36" s="13">
        <v>0.032870370370370376</v>
      </c>
      <c r="G36" s="13">
        <v>0.032870370370370376</v>
      </c>
      <c r="H36" s="12" t="str">
        <f t="shared" si="2"/>
        <v>7.53/km</v>
      </c>
      <c r="I36" s="13">
        <f t="shared" si="3"/>
        <v>0.014594907407407414</v>
      </c>
      <c r="J36" s="13">
        <f>G36-INDEX($G$5:$G$41,MATCH(D36,$D$5:$D$41,0))</f>
        <v>0.014594907407407414</v>
      </c>
    </row>
    <row r="37" spans="1:10" ht="15" customHeight="1">
      <c r="A37" s="12">
        <v>33</v>
      </c>
      <c r="B37" s="32" t="s">
        <v>77</v>
      </c>
      <c r="C37" s="32" t="s">
        <v>78</v>
      </c>
      <c r="D37" s="12" t="s">
        <v>59</v>
      </c>
      <c r="E37" s="32" t="s">
        <v>76</v>
      </c>
      <c r="F37" s="13">
        <v>0.03290509259259259</v>
      </c>
      <c r="G37" s="13">
        <v>0.03290509259259259</v>
      </c>
      <c r="H37" s="12" t="str">
        <f t="shared" si="2"/>
        <v>7.54/km</v>
      </c>
      <c r="I37" s="13">
        <f t="shared" si="3"/>
        <v>0.014629629629629628</v>
      </c>
      <c r="J37" s="13">
        <f>G37-INDEX($G$5:$G$41,MATCH(D37,$D$5:$D$41,0))</f>
        <v>0.002685185185185183</v>
      </c>
    </row>
    <row r="38" spans="1:10" ht="15" customHeight="1">
      <c r="A38" s="12">
        <v>34</v>
      </c>
      <c r="B38" s="32" t="s">
        <v>74</v>
      </c>
      <c r="C38" s="32" t="s">
        <v>75</v>
      </c>
      <c r="D38" s="12" t="s">
        <v>62</v>
      </c>
      <c r="E38" s="32" t="s">
        <v>76</v>
      </c>
      <c r="F38" s="13">
        <v>0.032916666666666664</v>
      </c>
      <c r="G38" s="13">
        <v>0.032916666666666664</v>
      </c>
      <c r="H38" s="12" t="str">
        <f t="shared" si="2"/>
        <v>7.54/km</v>
      </c>
      <c r="I38" s="13">
        <f t="shared" si="3"/>
        <v>0.014641203703703701</v>
      </c>
      <c r="J38" s="13">
        <f>G38-INDEX($G$5:$G$41,MATCH(D38,$D$5:$D$41,0))</f>
        <v>0.0035995370370370296</v>
      </c>
    </row>
    <row r="39" spans="1:10" ht="15" customHeight="1">
      <c r="A39" s="12">
        <v>35</v>
      </c>
      <c r="B39" s="32" t="s">
        <v>79</v>
      </c>
      <c r="C39" s="32" t="s">
        <v>80</v>
      </c>
      <c r="D39" s="12" t="s">
        <v>81</v>
      </c>
      <c r="E39" s="32" t="s">
        <v>76</v>
      </c>
      <c r="F39" s="13">
        <v>0.032997685185185185</v>
      </c>
      <c r="G39" s="13">
        <v>0.032997685185185185</v>
      </c>
      <c r="H39" s="12" t="str">
        <f t="shared" si="2"/>
        <v>7.55/km</v>
      </c>
      <c r="I39" s="13">
        <f t="shared" si="3"/>
        <v>0.014722222222222223</v>
      </c>
      <c r="J39" s="13">
        <f>G39-INDEX($G$5:$G$41,MATCH(D39,$D$5:$D$41,0))</f>
        <v>0.0009027777777777732</v>
      </c>
    </row>
    <row r="40" spans="1:10" ht="15" customHeight="1">
      <c r="A40" s="12">
        <v>36</v>
      </c>
      <c r="B40" s="32" t="s">
        <v>84</v>
      </c>
      <c r="C40" s="32" t="s">
        <v>85</v>
      </c>
      <c r="D40" s="12" t="s">
        <v>62</v>
      </c>
      <c r="E40" s="32" t="s">
        <v>76</v>
      </c>
      <c r="F40" s="13">
        <v>0.033067129629629634</v>
      </c>
      <c r="G40" s="13">
        <v>0.033067129629629634</v>
      </c>
      <c r="H40" s="12" t="str">
        <f t="shared" si="2"/>
        <v>7.56/km</v>
      </c>
      <c r="I40" s="13">
        <f t="shared" si="3"/>
        <v>0.014791666666666672</v>
      </c>
      <c r="J40" s="13">
        <f>G40-INDEX($G$5:$G$41,MATCH(D40,$D$5:$D$41,0))</f>
        <v>0.00375</v>
      </c>
    </row>
    <row r="41" spans="1:10" ht="15" customHeight="1">
      <c r="A41" s="16">
        <v>37</v>
      </c>
      <c r="B41" s="33" t="s">
        <v>82</v>
      </c>
      <c r="C41" s="33" t="s">
        <v>83</v>
      </c>
      <c r="D41" s="16" t="s">
        <v>62</v>
      </c>
      <c r="E41" s="33" t="s">
        <v>76</v>
      </c>
      <c r="F41" s="17">
        <v>0.03311342592592593</v>
      </c>
      <c r="G41" s="17">
        <v>0.03311342592592593</v>
      </c>
      <c r="H41" s="16" t="str">
        <f t="shared" si="2"/>
        <v>7.57/km</v>
      </c>
      <c r="I41" s="17">
        <f t="shared" si="3"/>
        <v>0.014837962962962966</v>
      </c>
      <c r="J41" s="17">
        <f>G41-INDEX($G$5:$G$41,MATCH(D41,$D$5:$D$41,0))</f>
        <v>0.003796296296296294</v>
      </c>
    </row>
  </sheetData>
  <sheetProtection/>
  <autoFilter ref="A4:J41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23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42" t="str">
        <f>Individuale!A1</f>
        <v>Maratona di Sigillo</v>
      </c>
      <c r="B1" s="43"/>
      <c r="C1" s="44"/>
    </row>
    <row r="2" spans="1:3" ht="24" customHeight="1">
      <c r="A2" s="40" t="str">
        <f>Individuale!A2</f>
        <v> 3ª edizione</v>
      </c>
      <c r="B2" s="40"/>
      <c r="C2" s="40"/>
    </row>
    <row r="3" spans="1:3" ht="24" customHeight="1">
      <c r="A3" s="45" t="str">
        <f>Individuale!A3</f>
        <v>Sigillo Di Posta (RI) Italia - Sabato 25/07/2015</v>
      </c>
      <c r="B3" s="45"/>
      <c r="C3" s="45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4">
        <v>1</v>
      </c>
      <c r="B5" s="23" t="s">
        <v>43</v>
      </c>
      <c r="C5" s="35">
        <v>7</v>
      </c>
    </row>
    <row r="6" spans="1:3" ht="15" customHeight="1">
      <c r="A6" s="29">
        <v>2</v>
      </c>
      <c r="B6" s="30" t="s">
        <v>27</v>
      </c>
      <c r="C6" s="38">
        <v>5</v>
      </c>
    </row>
    <row r="7" spans="1:3" ht="15" customHeight="1">
      <c r="A7" s="22">
        <v>3</v>
      </c>
      <c r="B7" s="21" t="s">
        <v>76</v>
      </c>
      <c r="C7" s="36">
        <v>5</v>
      </c>
    </row>
    <row r="8" spans="1:3" ht="15" customHeight="1">
      <c r="A8" s="22">
        <v>4</v>
      </c>
      <c r="B8" s="21" t="s">
        <v>53</v>
      </c>
      <c r="C8" s="36">
        <v>3</v>
      </c>
    </row>
    <row r="9" spans="1:3" ht="15" customHeight="1">
      <c r="A9" s="22">
        <v>5</v>
      </c>
      <c r="B9" s="21" t="s">
        <v>40</v>
      </c>
      <c r="C9" s="36">
        <v>2</v>
      </c>
    </row>
    <row r="10" spans="1:3" ht="15" customHeight="1">
      <c r="A10" s="22">
        <v>6</v>
      </c>
      <c r="B10" s="21" t="s">
        <v>109</v>
      </c>
      <c r="C10" s="36">
        <v>2</v>
      </c>
    </row>
    <row r="11" spans="1:3" ht="15" customHeight="1">
      <c r="A11" s="22">
        <v>7</v>
      </c>
      <c r="B11" s="21" t="s">
        <v>88</v>
      </c>
      <c r="C11" s="36">
        <v>2</v>
      </c>
    </row>
    <row r="12" spans="1:3" ht="15" customHeight="1">
      <c r="A12" s="22">
        <v>8</v>
      </c>
      <c r="B12" s="21" t="s">
        <v>34</v>
      </c>
      <c r="C12" s="36">
        <v>1</v>
      </c>
    </row>
    <row r="13" spans="1:3" ht="15" customHeight="1">
      <c r="A13" s="22">
        <v>9</v>
      </c>
      <c r="B13" s="21" t="s">
        <v>66</v>
      </c>
      <c r="C13" s="36">
        <v>1</v>
      </c>
    </row>
    <row r="14" spans="1:3" ht="15" customHeight="1">
      <c r="A14" s="22">
        <v>10</v>
      </c>
      <c r="B14" s="21" t="s">
        <v>104</v>
      </c>
      <c r="C14" s="36">
        <v>1</v>
      </c>
    </row>
    <row r="15" spans="1:3" ht="15" customHeight="1">
      <c r="A15" s="22">
        <v>11</v>
      </c>
      <c r="B15" s="21" t="s">
        <v>48</v>
      </c>
      <c r="C15" s="36">
        <v>1</v>
      </c>
    </row>
    <row r="16" spans="1:3" ht="15" customHeight="1">
      <c r="A16" s="22">
        <v>12</v>
      </c>
      <c r="B16" s="21" t="s">
        <v>46</v>
      </c>
      <c r="C16" s="36">
        <v>1</v>
      </c>
    </row>
    <row r="17" spans="1:3" ht="15" customHeight="1">
      <c r="A17" s="22">
        <v>13</v>
      </c>
      <c r="B17" s="21" t="s">
        <v>35</v>
      </c>
      <c r="C17" s="36">
        <v>1</v>
      </c>
    </row>
    <row r="18" spans="1:3" ht="15" customHeight="1">
      <c r="A18" s="22">
        <v>14</v>
      </c>
      <c r="B18" s="21" t="s">
        <v>92</v>
      </c>
      <c r="C18" s="36">
        <v>1</v>
      </c>
    </row>
    <row r="19" spans="1:3" ht="15" customHeight="1">
      <c r="A19" s="22">
        <v>15</v>
      </c>
      <c r="B19" s="21" t="s">
        <v>50</v>
      </c>
      <c r="C19" s="36">
        <v>1</v>
      </c>
    </row>
    <row r="20" spans="1:3" ht="15" customHeight="1">
      <c r="A20" s="22">
        <v>16</v>
      </c>
      <c r="B20" s="21" t="s">
        <v>98</v>
      </c>
      <c r="C20" s="36">
        <v>1</v>
      </c>
    </row>
    <row r="21" spans="1:3" ht="15" customHeight="1">
      <c r="A21" s="22">
        <v>17</v>
      </c>
      <c r="B21" s="21" t="s">
        <v>26</v>
      </c>
      <c r="C21" s="36">
        <v>1</v>
      </c>
    </row>
    <row r="22" spans="1:3" ht="15" customHeight="1">
      <c r="A22" s="26">
        <v>18</v>
      </c>
      <c r="B22" s="20" t="s">
        <v>107</v>
      </c>
      <c r="C22" s="37">
        <v>1</v>
      </c>
    </row>
    <row r="23" ht="12.75">
      <c r="C23" s="2">
        <f>SUM(C5:C22)</f>
        <v>37</v>
      </c>
    </row>
  </sheetData>
  <sheetProtection/>
  <autoFilter ref="A4:C5">
    <sortState ref="A5:C23">
      <sortCondition descending="1" sortBy="value" ref="C5:C2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2015-07-29T10:14:20Z</dcterms:modified>
  <cp:category/>
  <cp:version/>
  <cp:contentType/>
  <cp:contentStatus/>
</cp:coreProperties>
</file>