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<sst xmlns="http://schemas.openxmlformats.org/spreadsheetml/2006/main" count="229" uniqueCount="138">
  <si>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</si>
  <si>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</si>
  <si>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</si>
  <si>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</si>
  <si>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</si>
  <si>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</si>
  <si>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</si>
  <si>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</si>
  <si>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</si>
  <si>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</si>
  <si>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</si>
  <si>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</si>
  <si>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</si>
  <si>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</si>
  <si>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ALESSANDRO</t>
  </si>
  <si>
    <t>VITTORIO</t>
  </si>
  <si>
    <t>DANIELE</t>
  </si>
  <si>
    <t>MARCO</t>
  </si>
  <si>
    <t>ANDREA</t>
  </si>
  <si>
    <t>FABIO</t>
  </si>
  <si>
    <t>FRANCESCO</t>
  </si>
  <si>
    <t>VINCENZO</t>
  </si>
  <si>
    <t>DANILO</t>
  </si>
  <si>
    <t>GIANLUCA</t>
  </si>
  <si>
    <t>DARIO</t>
  </si>
  <si>
    <t>DOMENICO</t>
  </si>
  <si>
    <t>MASSIMO</t>
  </si>
  <si>
    <t>PAOLA</t>
  </si>
  <si>
    <t>MAURO</t>
  </si>
  <si>
    <t>RITA</t>
  </si>
  <si>
    <t>JACOPO</t>
  </si>
  <si>
    <t>IVANO</t>
  </si>
  <si>
    <t>PIEDIMONTE</t>
  </si>
  <si>
    <t>UISP ROMA</t>
  </si>
  <si>
    <t>RUBINACE</t>
  </si>
  <si>
    <t>DI STEFANO</t>
  </si>
  <si>
    <t>C-M</t>
  </si>
  <si>
    <t>S.S.LAZIO ATLETICA LEGGERA</t>
  </si>
  <si>
    <t xml:space="preserve">MANCINI </t>
  </si>
  <si>
    <t>F-M</t>
  </si>
  <si>
    <t>GMS SUBIACO</t>
  </si>
  <si>
    <t>D'EMIDIO</t>
  </si>
  <si>
    <t>SABINA MARATHON CLUB</t>
  </si>
  <si>
    <t>RAIDICH</t>
  </si>
  <si>
    <t>E-M</t>
  </si>
  <si>
    <t>PODISTICA 2007</t>
  </si>
  <si>
    <t>VALERI</t>
  </si>
  <si>
    <t>LUCIANO</t>
  </si>
  <si>
    <t>I-M</t>
  </si>
  <si>
    <t>ATLETICA FALERIA</t>
  </si>
  <si>
    <t xml:space="preserve">SAVINA </t>
  </si>
  <si>
    <t>H-M</t>
  </si>
  <si>
    <t>RUNNING SAN BASILIO</t>
  </si>
  <si>
    <t xml:space="preserve">GABRIELLI </t>
  </si>
  <si>
    <t>STEFANIA</t>
  </si>
  <si>
    <t>E-F</t>
  </si>
  <si>
    <t>ATLETICA LA SBARRA</t>
  </si>
  <si>
    <t>MULAZZI</t>
  </si>
  <si>
    <t>GIANNI</t>
  </si>
  <si>
    <t xml:space="preserve">MADAMA </t>
  </si>
  <si>
    <t>ITALO</t>
  </si>
  <si>
    <t xml:space="preserve">TRIPICIANO </t>
  </si>
  <si>
    <t>G-M</t>
  </si>
  <si>
    <t>DI SOMMA</t>
  </si>
  <si>
    <t xml:space="preserve">DI FILIPPO </t>
  </si>
  <si>
    <t>CRISTIANO</t>
  </si>
  <si>
    <t>ATLETICA TUSCULUM</t>
  </si>
  <si>
    <t>AMADU</t>
  </si>
  <si>
    <t>SULY</t>
  </si>
  <si>
    <t>B-M</t>
  </si>
  <si>
    <t>GAMBIA</t>
  </si>
  <si>
    <t>TAGLIAFERRI</t>
  </si>
  <si>
    <t>D-M</t>
  </si>
  <si>
    <t>PETRACCHINI</t>
  </si>
  <si>
    <t>BIGI</t>
  </si>
  <si>
    <t>RUGHETTI</t>
  </si>
  <si>
    <t>GIAMPIERO</t>
  </si>
  <si>
    <t>POMPEI</t>
  </si>
  <si>
    <t>DE LUCA RAPONE</t>
  </si>
  <si>
    <t>A.S.D. ENEA</t>
  </si>
  <si>
    <t>GATTI</t>
  </si>
  <si>
    <t>A.S.D. G.S. CORAZZIERI</t>
  </si>
  <si>
    <t xml:space="preserve">OTTAVIANI </t>
  </si>
  <si>
    <t>GENOVESE</t>
  </si>
  <si>
    <t>CAT SPORT</t>
  </si>
  <si>
    <t>RIZZUTO</t>
  </si>
  <si>
    <t>FORNITI</t>
  </si>
  <si>
    <t>TERENZIO</t>
  </si>
  <si>
    <t xml:space="preserve">NICOLAI </t>
  </si>
  <si>
    <t>PAOLESSI</t>
  </si>
  <si>
    <t>F-F</t>
  </si>
  <si>
    <t>RIFONDAZIONE PODISTICA</t>
  </si>
  <si>
    <t xml:space="preserve">GIULIVI </t>
  </si>
  <si>
    <t>LUCIO</t>
  </si>
  <si>
    <t>ROTA</t>
  </si>
  <si>
    <t>MATTEO</t>
  </si>
  <si>
    <t>LUPI</t>
  </si>
  <si>
    <t>L-M</t>
  </si>
  <si>
    <t xml:space="preserve">TRAVAGLINI </t>
  </si>
  <si>
    <t>PINTO</t>
  </si>
  <si>
    <t>MARX</t>
  </si>
  <si>
    <t>MONGALIERI</t>
  </si>
  <si>
    <t>SANOGO</t>
  </si>
  <si>
    <t>VAZOUMANA</t>
  </si>
  <si>
    <t>A-M</t>
  </si>
  <si>
    <t>COSTA D'AVORIO</t>
  </si>
  <si>
    <t>BUBA</t>
  </si>
  <si>
    <t>TRAWALLI</t>
  </si>
  <si>
    <t xml:space="preserve">MANNEH </t>
  </si>
  <si>
    <t>SANNA</t>
  </si>
  <si>
    <t xml:space="preserve">PIERGENTILI </t>
  </si>
  <si>
    <t>PIER PAOLO</t>
  </si>
  <si>
    <t>GRILLI</t>
  </si>
  <si>
    <t>CAMBA</t>
  </si>
  <si>
    <t>G.S. BANCARI ROMANI</t>
  </si>
  <si>
    <t>RARU</t>
  </si>
  <si>
    <t>CARMEN</t>
  </si>
  <si>
    <t>RUNNERS RIETI TOUR</t>
  </si>
  <si>
    <t xml:space="preserve">GALLINELLA </t>
  </si>
  <si>
    <t>MANNEH</t>
  </si>
  <si>
    <t>DUFFY</t>
  </si>
  <si>
    <t>RUTH CLAIRE LOUISE</t>
  </si>
  <si>
    <t>PINTUS</t>
  </si>
  <si>
    <t>M-M</t>
  </si>
  <si>
    <t>BROGI</t>
  </si>
  <si>
    <t>GIANCARLO</t>
  </si>
  <si>
    <t>N-M</t>
  </si>
  <si>
    <t>CORSA DEI SANTI</t>
  </si>
  <si>
    <t>G-F</t>
  </si>
  <si>
    <t>CLAUDIA</t>
  </si>
  <si>
    <t>SILVESTRI</t>
  </si>
  <si>
    <t>MARIA</t>
  </si>
  <si>
    <t>A-F</t>
  </si>
  <si>
    <t>ACSI CAMPIDOGLIO PALATINO</t>
  </si>
  <si>
    <t>Maratonina del Partigiano</t>
  </si>
  <si>
    <t>12ª edizione</t>
  </si>
  <si>
    <t>Poggio Mirteto (RI) Italia - Domenica 24/04/2016</t>
  </si>
  <si>
    <t>INDIVIDUALE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</si>
</sst>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48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134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135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136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13.2</v>
      </c>
    </row>
    <row r="4" spans="1:10" ht="37.5" customHeight="1">
      <c r="A4" s="19" t="s">
        <v>1</v>
      </c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11</v>
      </c>
      <c r="H4" s="20" t="s">
        <v>7</v>
      </c>
      <c r="I4" s="20" t="s">
        <v>8</v>
      </c>
      <c r="J4" s="20" t="s">
        <v>9</v>
      </c>
    </row>
    <row r="5" spans="1:10" s="8" customFormat="1" ht="15" customHeight="1">
      <c r="A5" s="22">
        <v>1</v>
      </c>
      <c r="B5" s="21" t="s">
        <v>35</v>
      </c>
      <c r="C5" s="21" t="s">
        <v>16</v>
      </c>
      <c r="D5" s="22" t="s">
        <v>36</v>
      </c>
      <c r="E5" s="21" t="s">
        <v>37</v>
      </c>
      <c r="F5" s="25">
        <v>0.039328703703703706</v>
      </c>
      <c r="G5" s="25">
        <v>0.039328703703703706</v>
      </c>
      <c r="H5" s="22" t="str">
        <f aca="true" t="shared" si="0" ref="H5:H18">TEXT(INT((HOUR(G5)*3600+MINUTE(G5)*60+SECOND(G5))/$J$3/60),"0")&amp;"."&amp;TEXT(MOD((HOUR(G5)*3600+MINUTE(G5)*60+SECOND(G5))/$J$3,60),"00")&amp;"/km"</f>
        <v>4.17/km</v>
      </c>
      <c r="I5" s="23">
        <f aca="true" t="shared" si="1" ref="I5:I18">G5-$G$5</f>
        <v>0</v>
      </c>
      <c r="J5" s="23">
        <f>G5-INDEX($G$5:$G$114,MATCH(D5,$D$5:$D$114,0))</f>
        <v>0</v>
      </c>
    </row>
    <row r="6" spans="1:10" s="8" customFormat="1" ht="15" customHeight="1">
      <c r="A6" s="9">
        <v>2</v>
      </c>
      <c r="B6" s="12" t="s">
        <v>38</v>
      </c>
      <c r="C6" s="12" t="s">
        <v>17</v>
      </c>
      <c r="D6" s="9" t="s">
        <v>39</v>
      </c>
      <c r="E6" s="12" t="s">
        <v>40</v>
      </c>
      <c r="F6" s="26">
        <v>0.041747685185185186</v>
      </c>
      <c r="G6" s="26">
        <v>0.041747685185185186</v>
      </c>
      <c r="H6" s="9" t="str">
        <f t="shared" si="0"/>
        <v>4.33/km</v>
      </c>
      <c r="I6" s="10">
        <f t="shared" si="1"/>
        <v>0.0024189814814814803</v>
      </c>
      <c r="J6" s="10">
        <f>G6-INDEX($G$5:$G$114,MATCH(D6,$D$5:$D$114,0))</f>
        <v>0</v>
      </c>
    </row>
    <row r="7" spans="1:10" s="8" customFormat="1" ht="15" customHeight="1">
      <c r="A7" s="9">
        <v>3</v>
      </c>
      <c r="B7" s="12" t="s">
        <v>41</v>
      </c>
      <c r="C7" s="12" t="s">
        <v>26</v>
      </c>
      <c r="D7" s="9" t="s">
        <v>39</v>
      </c>
      <c r="E7" s="12" t="s">
        <v>42</v>
      </c>
      <c r="F7" s="26">
        <v>0.042013888888888885</v>
      </c>
      <c r="G7" s="26">
        <v>0.042013888888888885</v>
      </c>
      <c r="H7" s="9" t="str">
        <f t="shared" si="0"/>
        <v>4.35/km</v>
      </c>
      <c r="I7" s="10">
        <f t="shared" si="1"/>
        <v>0.0026851851851851793</v>
      </c>
      <c r="J7" s="10">
        <f>G7-INDEX($G$5:$G$114,MATCH(D7,$D$5:$D$114,0))</f>
        <v>0.00026620370370369906</v>
      </c>
    </row>
    <row r="8" spans="1:10" s="8" customFormat="1" ht="15" customHeight="1">
      <c r="A8" s="9">
        <v>4</v>
      </c>
      <c r="B8" s="12" t="s">
        <v>43</v>
      </c>
      <c r="C8" s="12" t="s">
        <v>13</v>
      </c>
      <c r="D8" s="9" t="s">
        <v>44</v>
      </c>
      <c r="E8" s="12" t="s">
        <v>45</v>
      </c>
      <c r="F8" s="26">
        <v>0.042256944444444444</v>
      </c>
      <c r="G8" s="26">
        <v>0.042256944444444444</v>
      </c>
      <c r="H8" s="9" t="str">
        <f t="shared" si="0"/>
        <v>4.37/km</v>
      </c>
      <c r="I8" s="10">
        <f t="shared" si="1"/>
        <v>0.002928240740740738</v>
      </c>
      <c r="J8" s="10">
        <f>G8-INDEX($G$5:$G$114,MATCH(D8,$D$5:$D$114,0))</f>
        <v>0</v>
      </c>
    </row>
    <row r="9" spans="1:10" s="8" customFormat="1" ht="15" customHeight="1">
      <c r="A9" s="9">
        <v>5</v>
      </c>
      <c r="B9" s="12" t="s">
        <v>46</v>
      </c>
      <c r="C9" s="12" t="s">
        <v>47</v>
      </c>
      <c r="D9" s="9" t="s">
        <v>48</v>
      </c>
      <c r="E9" s="12" t="s">
        <v>49</v>
      </c>
      <c r="F9" s="26">
        <v>0.04263888888888889</v>
      </c>
      <c r="G9" s="26">
        <v>0.04263888888888889</v>
      </c>
      <c r="H9" s="9" t="str">
        <f t="shared" si="0"/>
        <v>4.39/km</v>
      </c>
      <c r="I9" s="10">
        <f t="shared" si="1"/>
        <v>0.003310185185185187</v>
      </c>
      <c r="J9" s="10">
        <f>G9-INDEX($G$5:$G$114,MATCH(D9,$D$5:$D$114,0))</f>
        <v>0</v>
      </c>
    </row>
    <row r="10" spans="1:10" s="8" customFormat="1" ht="15" customHeight="1">
      <c r="A10" s="9">
        <v>6</v>
      </c>
      <c r="B10" s="12" t="s">
        <v>50</v>
      </c>
      <c r="C10" s="12" t="s">
        <v>19</v>
      </c>
      <c r="D10" s="9" t="s">
        <v>51</v>
      </c>
      <c r="E10" s="12" t="s">
        <v>52</v>
      </c>
      <c r="F10" s="26">
        <v>0.04488425925925926</v>
      </c>
      <c r="G10" s="26">
        <v>0.04488425925925926</v>
      </c>
      <c r="H10" s="9" t="str">
        <f t="shared" si="0"/>
        <v>4.54/km</v>
      </c>
      <c r="I10" s="10">
        <f t="shared" si="1"/>
        <v>0.005555555555555557</v>
      </c>
      <c r="J10" s="10">
        <f>G10-INDEX($G$5:$G$114,MATCH(D10,$D$5:$D$114,0))</f>
        <v>0</v>
      </c>
    </row>
    <row r="11" spans="1:10" s="8" customFormat="1" ht="15" customHeight="1">
      <c r="A11" s="9">
        <v>7</v>
      </c>
      <c r="B11" s="12" t="s">
        <v>53</v>
      </c>
      <c r="C11" s="12" t="s">
        <v>54</v>
      </c>
      <c r="D11" s="9" t="s">
        <v>55</v>
      </c>
      <c r="E11" s="12" t="s">
        <v>56</v>
      </c>
      <c r="F11" s="26">
        <v>0.04619212962962963</v>
      </c>
      <c r="G11" s="26">
        <v>0.04619212962962963</v>
      </c>
      <c r="H11" s="9" t="str">
        <f t="shared" si="0"/>
        <v>5.02/km</v>
      </c>
      <c r="I11" s="10">
        <f t="shared" si="1"/>
        <v>0.006863425925925926</v>
      </c>
      <c r="J11" s="10">
        <f>G11-INDEX($G$5:$G$114,MATCH(D11,$D$5:$D$114,0))</f>
        <v>0</v>
      </c>
    </row>
    <row r="12" spans="1:10" s="8" customFormat="1" ht="15" customHeight="1">
      <c r="A12" s="9">
        <v>8</v>
      </c>
      <c r="B12" s="12" t="s">
        <v>57</v>
      </c>
      <c r="C12" s="12" t="s">
        <v>58</v>
      </c>
      <c r="D12" s="9" t="s">
        <v>44</v>
      </c>
      <c r="E12" s="12" t="s">
        <v>52</v>
      </c>
      <c r="F12" s="26">
        <v>0.046655092592592595</v>
      </c>
      <c r="G12" s="26">
        <v>0.046655092592592595</v>
      </c>
      <c r="H12" s="9" t="str">
        <f t="shared" si="0"/>
        <v>5.05/km</v>
      </c>
      <c r="I12" s="10">
        <f t="shared" si="1"/>
        <v>0.007326388888888889</v>
      </c>
      <c r="J12" s="10">
        <f>G12-INDEX($G$5:$G$114,MATCH(D12,$D$5:$D$114,0))</f>
        <v>0.004398148148148151</v>
      </c>
    </row>
    <row r="13" spans="1:10" s="8" customFormat="1" ht="15" customHeight="1">
      <c r="A13" s="9">
        <v>9</v>
      </c>
      <c r="B13" s="12" t="s">
        <v>59</v>
      </c>
      <c r="C13" s="12" t="s">
        <v>60</v>
      </c>
      <c r="D13" s="9" t="s">
        <v>51</v>
      </c>
      <c r="E13" s="12" t="s">
        <v>52</v>
      </c>
      <c r="F13" s="26">
        <v>0.04678240740740741</v>
      </c>
      <c r="G13" s="26">
        <v>0.04678240740740741</v>
      </c>
      <c r="H13" s="9" t="str">
        <f t="shared" si="0"/>
        <v>5.06/km</v>
      </c>
      <c r="I13" s="10">
        <f t="shared" si="1"/>
        <v>0.0074537037037037054</v>
      </c>
      <c r="J13" s="10">
        <f>G13-INDEX($G$5:$G$114,MATCH(D13,$D$5:$D$114,0))</f>
        <v>0.0018981481481481488</v>
      </c>
    </row>
    <row r="14" spans="1:10" s="8" customFormat="1" ht="15" customHeight="1">
      <c r="A14" s="9">
        <v>10</v>
      </c>
      <c r="B14" s="12" t="s">
        <v>61</v>
      </c>
      <c r="C14" s="12" t="s">
        <v>24</v>
      </c>
      <c r="D14" s="9" t="s">
        <v>62</v>
      </c>
      <c r="E14" s="12" t="s">
        <v>42</v>
      </c>
      <c r="F14" s="26">
        <v>0.04702546296296297</v>
      </c>
      <c r="G14" s="26">
        <v>0.04702546296296297</v>
      </c>
      <c r="H14" s="9" t="str">
        <f t="shared" si="0"/>
        <v>5.08/km</v>
      </c>
      <c r="I14" s="10">
        <f t="shared" si="1"/>
        <v>0.007696759259259264</v>
      </c>
      <c r="J14" s="10">
        <f>G14-INDEX($G$5:$G$114,MATCH(D14,$D$5:$D$114,0))</f>
        <v>0</v>
      </c>
    </row>
    <row r="15" spans="1:10" s="8" customFormat="1" ht="15" customHeight="1">
      <c r="A15" s="9">
        <v>11</v>
      </c>
      <c r="B15" s="12" t="s">
        <v>63</v>
      </c>
      <c r="C15" s="12" t="s">
        <v>18</v>
      </c>
      <c r="D15" s="9" t="s">
        <v>36</v>
      </c>
      <c r="E15" s="12" t="s">
        <v>56</v>
      </c>
      <c r="F15" s="26">
        <v>0.04738425925925926</v>
      </c>
      <c r="G15" s="26">
        <v>0.04738425925925926</v>
      </c>
      <c r="H15" s="9" t="str">
        <f t="shared" si="0"/>
        <v>5.10/km</v>
      </c>
      <c r="I15" s="10">
        <f t="shared" si="1"/>
        <v>0.008055555555555552</v>
      </c>
      <c r="J15" s="10">
        <f>G15-INDEX($G$5:$G$114,MATCH(D15,$D$5:$D$114,0))</f>
        <v>0.008055555555555552</v>
      </c>
    </row>
    <row r="16" spans="1:10" s="8" customFormat="1" ht="15" customHeight="1">
      <c r="A16" s="9">
        <v>12</v>
      </c>
      <c r="B16" s="12" t="s">
        <v>64</v>
      </c>
      <c r="C16" s="12" t="s">
        <v>65</v>
      </c>
      <c r="D16" s="9" t="s">
        <v>62</v>
      </c>
      <c r="E16" s="12" t="s">
        <v>66</v>
      </c>
      <c r="F16" s="26">
        <v>0.048263888888888884</v>
      </c>
      <c r="G16" s="26">
        <v>0.048263888888888884</v>
      </c>
      <c r="H16" s="9" t="str">
        <f t="shared" si="0"/>
        <v>5.16/km</v>
      </c>
      <c r="I16" s="10">
        <f t="shared" si="1"/>
        <v>0.008935185185185178</v>
      </c>
      <c r="J16" s="10">
        <f>G16-INDEX($G$5:$G$114,MATCH(D16,$D$5:$D$114,0))</f>
        <v>0.0012384259259259137</v>
      </c>
    </row>
    <row r="17" spans="1:10" s="8" customFormat="1" ht="15" customHeight="1">
      <c r="A17" s="9">
        <v>13</v>
      </c>
      <c r="B17" s="12" t="s">
        <v>67</v>
      </c>
      <c r="C17" s="12" t="s">
        <v>68</v>
      </c>
      <c r="D17" s="9" t="s">
        <v>69</v>
      </c>
      <c r="E17" s="12" t="s">
        <v>70</v>
      </c>
      <c r="F17" s="26">
        <v>0.04895833333333333</v>
      </c>
      <c r="G17" s="26">
        <v>0.04895833333333333</v>
      </c>
      <c r="H17" s="9" t="str">
        <f t="shared" si="0"/>
        <v>5.20/km</v>
      </c>
      <c r="I17" s="10">
        <f t="shared" si="1"/>
        <v>0.009629629629629627</v>
      </c>
      <c r="J17" s="10">
        <f>G17-INDEX($G$5:$G$114,MATCH(D17,$D$5:$D$114,0))</f>
        <v>0</v>
      </c>
    </row>
    <row r="18" spans="1:10" s="8" customFormat="1" ht="15" customHeight="1">
      <c r="A18" s="9">
        <v>14</v>
      </c>
      <c r="B18" s="12" t="s">
        <v>71</v>
      </c>
      <c r="C18" s="12" t="s">
        <v>22</v>
      </c>
      <c r="D18" s="9" t="s">
        <v>72</v>
      </c>
      <c r="E18" s="12" t="s">
        <v>42</v>
      </c>
      <c r="F18" s="26">
        <v>0.049166666666666664</v>
      </c>
      <c r="G18" s="26">
        <v>0.049166666666666664</v>
      </c>
      <c r="H18" s="9" t="str">
        <f t="shared" si="0"/>
        <v>5.22/km</v>
      </c>
      <c r="I18" s="10">
        <f t="shared" si="1"/>
        <v>0.009837962962962958</v>
      </c>
      <c r="J18" s="10">
        <f>G18-INDEX($G$5:$G$114,MATCH(D18,$D$5:$D$114,0))</f>
        <v>0</v>
      </c>
    </row>
    <row r="19" spans="1:10" s="8" customFormat="1" ht="15" customHeight="1">
      <c r="A19" s="9">
        <v>15</v>
      </c>
      <c r="B19" s="12" t="s">
        <v>73</v>
      </c>
      <c r="C19" s="12" t="s">
        <v>20</v>
      </c>
      <c r="D19" s="9" t="s">
        <v>44</v>
      </c>
      <c r="E19" s="12" t="s">
        <v>42</v>
      </c>
      <c r="F19" s="26">
        <v>0.04953703703703704</v>
      </c>
      <c r="G19" s="26">
        <v>0.04953703703703704</v>
      </c>
      <c r="H19" s="9" t="str">
        <f aca="true" t="shared" si="2" ref="H19:H52">TEXT(INT((HOUR(G19)*3600+MINUTE(G19)*60+SECOND(G19))/$J$3/60),"0")&amp;"."&amp;TEXT(MOD((HOUR(G19)*3600+MINUTE(G19)*60+SECOND(G19))/$J$3,60),"00")&amp;"/km"</f>
        <v>5.24/km</v>
      </c>
      <c r="I19" s="10">
        <f aca="true" t="shared" si="3" ref="I19:I52">G19-$G$5</f>
        <v>0.010208333333333333</v>
      </c>
      <c r="J19" s="10">
        <f>G19-INDEX($G$5:$G$114,MATCH(D19,$D$5:$D$114,0))</f>
        <v>0.007280092592592595</v>
      </c>
    </row>
    <row r="20" spans="1:10" s="8" customFormat="1" ht="15" customHeight="1">
      <c r="A20" s="9">
        <v>16</v>
      </c>
      <c r="B20" s="12" t="s">
        <v>74</v>
      </c>
      <c r="C20" s="12" t="s">
        <v>14</v>
      </c>
      <c r="D20" s="9" t="s">
        <v>44</v>
      </c>
      <c r="E20" s="12" t="s">
        <v>42</v>
      </c>
      <c r="F20" s="26">
        <v>0.04954861111111111</v>
      </c>
      <c r="G20" s="26">
        <v>0.04954861111111111</v>
      </c>
      <c r="H20" s="9" t="str">
        <f t="shared" si="2"/>
        <v>5.24/km</v>
      </c>
      <c r="I20" s="10">
        <f t="shared" si="3"/>
        <v>0.010219907407407407</v>
      </c>
      <c r="J20" s="10">
        <f>G20-INDEX($G$5:$G$114,MATCH(D20,$D$5:$D$114,0))</f>
        <v>0.0072916666666666685</v>
      </c>
    </row>
    <row r="21" spans="1:10" ht="15" customHeight="1">
      <c r="A21" s="9">
        <v>17</v>
      </c>
      <c r="B21" s="12" t="s">
        <v>75</v>
      </c>
      <c r="C21" s="12" t="s">
        <v>76</v>
      </c>
      <c r="D21" s="9" t="s">
        <v>39</v>
      </c>
      <c r="E21" s="12" t="s">
        <v>42</v>
      </c>
      <c r="F21" s="26">
        <v>0.049560185185185186</v>
      </c>
      <c r="G21" s="26">
        <v>0.049560185185185186</v>
      </c>
      <c r="H21" s="9" t="str">
        <f t="shared" si="2"/>
        <v>5.24/km</v>
      </c>
      <c r="I21" s="10">
        <f t="shared" si="3"/>
        <v>0.01023148148148148</v>
      </c>
      <c r="J21" s="10">
        <f>G21-INDEX($G$5:$G$114,MATCH(D21,$D$5:$D$114,0))</f>
        <v>0.0078125</v>
      </c>
    </row>
    <row r="22" spans="1:10" ht="15" customHeight="1">
      <c r="A22" s="9">
        <v>18</v>
      </c>
      <c r="B22" s="12" t="s">
        <v>77</v>
      </c>
      <c r="C22" s="12" t="s">
        <v>16</v>
      </c>
      <c r="D22" s="9" t="s">
        <v>44</v>
      </c>
      <c r="E22" s="12" t="s">
        <v>42</v>
      </c>
      <c r="F22" s="26">
        <v>0.050173611111111106</v>
      </c>
      <c r="G22" s="26">
        <v>0.050173611111111106</v>
      </c>
      <c r="H22" s="9" t="str">
        <f t="shared" si="2"/>
        <v>5.28/km</v>
      </c>
      <c r="I22" s="10">
        <f t="shared" si="3"/>
        <v>0.0108449074074074</v>
      </c>
      <c r="J22" s="10">
        <f>G22-INDEX($G$5:$G$114,MATCH(D22,$D$5:$D$114,0))</f>
        <v>0.007916666666666662</v>
      </c>
    </row>
    <row r="23" spans="1:10" ht="15" customHeight="1">
      <c r="A23" s="9">
        <v>19</v>
      </c>
      <c r="B23" s="12" t="s">
        <v>78</v>
      </c>
      <c r="C23" s="12" t="s">
        <v>21</v>
      </c>
      <c r="D23" s="9" t="s">
        <v>62</v>
      </c>
      <c r="E23" s="12" t="s">
        <v>79</v>
      </c>
      <c r="F23" s="26">
        <v>0.05042824074074074</v>
      </c>
      <c r="G23" s="26">
        <v>0.05042824074074074</v>
      </c>
      <c r="H23" s="9" t="str">
        <f t="shared" si="2"/>
        <v>5.30/km</v>
      </c>
      <c r="I23" s="10">
        <f t="shared" si="3"/>
        <v>0.011099537037037033</v>
      </c>
      <c r="J23" s="10">
        <f>G23-INDEX($G$5:$G$114,MATCH(D23,$D$5:$D$114,0))</f>
        <v>0.0034027777777777685</v>
      </c>
    </row>
    <row r="24" spans="1:10" ht="15" customHeight="1">
      <c r="A24" s="9">
        <v>20</v>
      </c>
      <c r="B24" s="12" t="s">
        <v>80</v>
      </c>
      <c r="C24" s="12" t="s">
        <v>23</v>
      </c>
      <c r="D24" s="9" t="s">
        <v>39</v>
      </c>
      <c r="E24" s="12" t="s">
        <v>81</v>
      </c>
      <c r="F24" s="26">
        <v>0.050798611111111114</v>
      </c>
      <c r="G24" s="26">
        <v>0.050798611111111114</v>
      </c>
      <c r="H24" s="9" t="str">
        <f t="shared" si="2"/>
        <v>5.33/km</v>
      </c>
      <c r="I24" s="10">
        <f t="shared" si="3"/>
        <v>0.011469907407407408</v>
      </c>
      <c r="J24" s="10">
        <f>G24-INDEX($G$5:$G$114,MATCH(D24,$D$5:$D$114,0))</f>
        <v>0.009050925925925928</v>
      </c>
    </row>
    <row r="25" spans="1:10" ht="15" customHeight="1">
      <c r="A25" s="9">
        <v>21</v>
      </c>
      <c r="B25" s="12" t="s">
        <v>82</v>
      </c>
      <c r="C25" s="12" t="s">
        <v>30</v>
      </c>
      <c r="D25" s="9" t="s">
        <v>36</v>
      </c>
      <c r="E25" s="12" t="s">
        <v>137</v>
      </c>
      <c r="F25" s="26">
        <v>0.05150462962962963</v>
      </c>
      <c r="G25" s="26">
        <v>0.05150462962962963</v>
      </c>
      <c r="H25" s="9" t="str">
        <f t="shared" si="2"/>
        <v>5.37/km</v>
      </c>
      <c r="I25" s="10">
        <f t="shared" si="3"/>
        <v>0.012175925925925923</v>
      </c>
      <c r="J25" s="10">
        <f>G25-INDEX($G$5:$G$114,MATCH(D25,$D$5:$D$114,0))</f>
        <v>0.012175925925925923</v>
      </c>
    </row>
    <row r="26" spans="1:10" ht="15" customHeight="1">
      <c r="A26" s="9">
        <v>22</v>
      </c>
      <c r="B26" s="12" t="s">
        <v>83</v>
      </c>
      <c r="C26" s="12" t="s">
        <v>18</v>
      </c>
      <c r="D26" s="9" t="s">
        <v>62</v>
      </c>
      <c r="E26" s="12" t="s">
        <v>84</v>
      </c>
      <c r="F26" s="26">
        <v>0.05150462962962963</v>
      </c>
      <c r="G26" s="26">
        <v>0.05150462962962963</v>
      </c>
      <c r="H26" s="9" t="str">
        <f t="shared" si="2"/>
        <v>5.37/km</v>
      </c>
      <c r="I26" s="10">
        <f t="shared" si="3"/>
        <v>0.012175925925925923</v>
      </c>
      <c r="J26" s="10">
        <f>G26-INDEX($G$5:$G$114,MATCH(D26,$D$5:$D$114,0))</f>
        <v>0.004479166666666659</v>
      </c>
    </row>
    <row r="27" spans="1:10" ht="15" customHeight="1">
      <c r="A27" s="9">
        <v>23</v>
      </c>
      <c r="B27" s="12" t="s">
        <v>85</v>
      </c>
      <c r="C27" s="12" t="s">
        <v>15</v>
      </c>
      <c r="D27" s="9" t="s">
        <v>48</v>
      </c>
      <c r="E27" s="12" t="s">
        <v>42</v>
      </c>
      <c r="F27" s="26">
        <v>0.05151620370370371</v>
      </c>
      <c r="G27" s="26">
        <v>0.05151620370370371</v>
      </c>
      <c r="H27" s="9" t="str">
        <f t="shared" si="2"/>
        <v>5.37/km</v>
      </c>
      <c r="I27" s="10">
        <f t="shared" si="3"/>
        <v>0.012187500000000004</v>
      </c>
      <c r="J27" s="10">
        <f>G27-INDEX($G$5:$G$114,MATCH(D27,$D$5:$D$114,0))</f>
        <v>0.008877314814814817</v>
      </c>
    </row>
    <row r="28" spans="1:10" ht="15" customHeight="1">
      <c r="A28" s="9">
        <v>24</v>
      </c>
      <c r="B28" s="12" t="s">
        <v>86</v>
      </c>
      <c r="C28" s="12" t="s">
        <v>87</v>
      </c>
      <c r="D28" s="9" t="s">
        <v>39</v>
      </c>
      <c r="E28" s="12" t="s">
        <v>42</v>
      </c>
      <c r="F28" s="26">
        <v>0.052175925925925924</v>
      </c>
      <c r="G28" s="26">
        <v>0.052175925925925924</v>
      </c>
      <c r="H28" s="9" t="str">
        <f t="shared" si="2"/>
        <v>5.42/km</v>
      </c>
      <c r="I28" s="10">
        <f t="shared" si="3"/>
        <v>0.012847222222222218</v>
      </c>
      <c r="J28" s="10">
        <f>G28-INDEX($G$5:$G$114,MATCH(D28,$D$5:$D$114,0))</f>
        <v>0.010428240740740738</v>
      </c>
    </row>
    <row r="29" spans="1:10" ht="15" customHeight="1">
      <c r="A29" s="9">
        <v>25</v>
      </c>
      <c r="B29" s="12" t="s">
        <v>88</v>
      </c>
      <c r="C29" s="12" t="s">
        <v>31</v>
      </c>
      <c r="D29" s="9" t="s">
        <v>62</v>
      </c>
      <c r="E29" s="12" t="s">
        <v>137</v>
      </c>
      <c r="F29" s="26">
        <v>0.05230324074074074</v>
      </c>
      <c r="G29" s="26">
        <v>0.05230324074074074</v>
      </c>
      <c r="H29" s="9" t="str">
        <f t="shared" si="2"/>
        <v>5.42/km</v>
      </c>
      <c r="I29" s="10">
        <f t="shared" si="3"/>
        <v>0.012974537037037034</v>
      </c>
      <c r="J29" s="10">
        <f>G29-INDEX($G$5:$G$114,MATCH(D29,$D$5:$D$114,0))</f>
        <v>0.00527777777777777</v>
      </c>
    </row>
    <row r="30" spans="1:10" ht="15" customHeight="1">
      <c r="A30" s="9">
        <v>26</v>
      </c>
      <c r="B30" s="12" t="s">
        <v>89</v>
      </c>
      <c r="C30" s="12" t="s">
        <v>27</v>
      </c>
      <c r="D30" s="9" t="s">
        <v>90</v>
      </c>
      <c r="E30" s="12" t="s">
        <v>91</v>
      </c>
      <c r="F30" s="26">
        <v>0.053078703703703704</v>
      </c>
      <c r="G30" s="26">
        <v>0.053078703703703704</v>
      </c>
      <c r="H30" s="9" t="str">
        <f t="shared" si="2"/>
        <v>5.47/km</v>
      </c>
      <c r="I30" s="10">
        <f t="shared" si="3"/>
        <v>0.013749999999999998</v>
      </c>
      <c r="J30" s="10">
        <f>G30-INDEX($G$5:$G$114,MATCH(D30,$D$5:$D$114,0))</f>
        <v>0</v>
      </c>
    </row>
    <row r="31" spans="1:10" ht="15" customHeight="1">
      <c r="A31" s="9">
        <v>27</v>
      </c>
      <c r="B31" s="12" t="s">
        <v>92</v>
      </c>
      <c r="C31" s="12" t="s">
        <v>93</v>
      </c>
      <c r="D31" s="9" t="s">
        <v>44</v>
      </c>
      <c r="E31" s="12" t="s">
        <v>42</v>
      </c>
      <c r="F31" s="26">
        <v>0.05392361111111111</v>
      </c>
      <c r="G31" s="26">
        <v>0.05392361111111111</v>
      </c>
      <c r="H31" s="9" t="str">
        <f t="shared" si="2"/>
        <v>5.53/km</v>
      </c>
      <c r="I31" s="10">
        <f t="shared" si="3"/>
        <v>0.014594907407407404</v>
      </c>
      <c r="J31" s="10">
        <f>G31-INDEX($G$5:$G$114,MATCH(D31,$D$5:$D$114,0))</f>
        <v>0.011666666666666665</v>
      </c>
    </row>
    <row r="32" spans="1:10" ht="15" customHeight="1">
      <c r="A32" s="9">
        <v>28</v>
      </c>
      <c r="B32" s="12" t="s">
        <v>94</v>
      </c>
      <c r="C32" s="12" t="s">
        <v>95</v>
      </c>
      <c r="D32" s="9" t="s">
        <v>69</v>
      </c>
      <c r="E32" s="12" t="s">
        <v>42</v>
      </c>
      <c r="F32" s="26">
        <v>0.054733796296296294</v>
      </c>
      <c r="G32" s="26">
        <v>0.054733796296296294</v>
      </c>
      <c r="H32" s="9" t="str">
        <f t="shared" si="2"/>
        <v>5.58/km</v>
      </c>
      <c r="I32" s="10">
        <f t="shared" si="3"/>
        <v>0.015405092592592588</v>
      </c>
      <c r="J32" s="10">
        <f>G32-INDEX($G$5:$G$114,MATCH(D32,$D$5:$D$114,0))</f>
        <v>0.005775462962962961</v>
      </c>
    </row>
    <row r="33" spans="1:10" ht="15" customHeight="1">
      <c r="A33" s="9">
        <v>29</v>
      </c>
      <c r="B33" s="12" t="s">
        <v>96</v>
      </c>
      <c r="C33" s="12" t="s">
        <v>76</v>
      </c>
      <c r="D33" s="9" t="s">
        <v>97</v>
      </c>
      <c r="E33" s="12" t="s">
        <v>42</v>
      </c>
      <c r="F33" s="26">
        <v>0.055405092592592596</v>
      </c>
      <c r="G33" s="26">
        <v>0.055405092592592596</v>
      </c>
      <c r="H33" s="9" t="str">
        <f t="shared" si="2"/>
        <v>6.03/km</v>
      </c>
      <c r="I33" s="10">
        <f t="shared" si="3"/>
        <v>0.01607638888888889</v>
      </c>
      <c r="J33" s="10">
        <f>G33-INDEX($G$5:$G$114,MATCH(D33,$D$5:$D$114,0))</f>
        <v>0</v>
      </c>
    </row>
    <row r="34" spans="1:10" ht="15" customHeight="1">
      <c r="A34" s="9">
        <v>30</v>
      </c>
      <c r="B34" s="12" t="s">
        <v>98</v>
      </c>
      <c r="C34" s="12" t="s">
        <v>28</v>
      </c>
      <c r="D34" s="9" t="s">
        <v>62</v>
      </c>
      <c r="E34" s="12" t="s">
        <v>49</v>
      </c>
      <c r="F34" s="26">
        <v>0.05650462962962963</v>
      </c>
      <c r="G34" s="26">
        <v>0.05650462962962963</v>
      </c>
      <c r="H34" s="9" t="str">
        <f t="shared" si="2"/>
        <v>6.10/km</v>
      </c>
      <c r="I34" s="10">
        <f t="shared" si="3"/>
        <v>0.01717592592592592</v>
      </c>
      <c r="J34" s="10">
        <f>G34-INDEX($G$5:$G$114,MATCH(D34,$D$5:$D$114,0))</f>
        <v>0.009479166666666657</v>
      </c>
    </row>
    <row r="35" spans="1:10" ht="15" customHeight="1">
      <c r="A35" s="9">
        <v>31</v>
      </c>
      <c r="B35" s="12" t="s">
        <v>99</v>
      </c>
      <c r="C35" s="12" t="s">
        <v>100</v>
      </c>
      <c r="D35" s="9" t="s">
        <v>48</v>
      </c>
      <c r="E35" s="12" t="s">
        <v>42</v>
      </c>
      <c r="F35" s="26">
        <v>0.05724537037037037</v>
      </c>
      <c r="G35" s="26">
        <v>0.05724537037037037</v>
      </c>
      <c r="H35" s="9" t="str">
        <f t="shared" si="2"/>
        <v>6.15/km</v>
      </c>
      <c r="I35" s="10">
        <f t="shared" si="3"/>
        <v>0.017916666666666664</v>
      </c>
      <c r="J35" s="10">
        <f>G35-INDEX($G$5:$G$114,MATCH(D35,$D$5:$D$114,0))</f>
        <v>0.014606481481481477</v>
      </c>
    </row>
    <row r="36" spans="1:10" ht="15" customHeight="1">
      <c r="A36" s="9">
        <v>32</v>
      </c>
      <c r="B36" s="12" t="s">
        <v>101</v>
      </c>
      <c r="C36" s="12" t="s">
        <v>25</v>
      </c>
      <c r="D36" s="9" t="s">
        <v>48</v>
      </c>
      <c r="E36" s="12" t="s">
        <v>42</v>
      </c>
      <c r="F36" s="26">
        <v>0.05740740740740741</v>
      </c>
      <c r="G36" s="26">
        <v>0.05740740740740741</v>
      </c>
      <c r="H36" s="9" t="str">
        <f t="shared" si="2"/>
        <v>6.16/km</v>
      </c>
      <c r="I36" s="10">
        <f t="shared" si="3"/>
        <v>0.0180787037037037</v>
      </c>
      <c r="J36" s="10">
        <f>G36-INDEX($G$5:$G$114,MATCH(D36,$D$5:$D$114,0))</f>
        <v>0.014768518518518514</v>
      </c>
    </row>
    <row r="37" spans="1:10" ht="15" customHeight="1">
      <c r="A37" s="9">
        <v>33</v>
      </c>
      <c r="B37" s="12" t="s">
        <v>102</v>
      </c>
      <c r="C37" s="12" t="s">
        <v>103</v>
      </c>
      <c r="D37" s="9" t="s">
        <v>104</v>
      </c>
      <c r="E37" s="12" t="s">
        <v>105</v>
      </c>
      <c r="F37" s="26">
        <v>0.057731481481481474</v>
      </c>
      <c r="G37" s="26">
        <v>0.057731481481481474</v>
      </c>
      <c r="H37" s="9" t="str">
        <f t="shared" si="2"/>
        <v>6.18/km</v>
      </c>
      <c r="I37" s="10">
        <f t="shared" si="3"/>
        <v>0.018402777777777768</v>
      </c>
      <c r="J37" s="10">
        <f>G37-INDEX($G$5:$G$114,MATCH(D37,$D$5:$D$114,0))</f>
        <v>0</v>
      </c>
    </row>
    <row r="38" spans="1:10" ht="15" customHeight="1">
      <c r="A38" s="9">
        <v>34</v>
      </c>
      <c r="B38" s="12" t="s">
        <v>106</v>
      </c>
      <c r="C38" s="12" t="s">
        <v>107</v>
      </c>
      <c r="D38" s="9" t="s">
        <v>104</v>
      </c>
      <c r="E38" s="12" t="s">
        <v>70</v>
      </c>
      <c r="F38" s="26">
        <v>0.0587962962962963</v>
      </c>
      <c r="G38" s="26">
        <v>0.0587962962962963</v>
      </c>
      <c r="H38" s="9" t="str">
        <f t="shared" si="2"/>
        <v>6.25/km</v>
      </c>
      <c r="I38" s="10">
        <f t="shared" si="3"/>
        <v>0.019467592592592592</v>
      </c>
      <c r="J38" s="10">
        <f>G38-INDEX($G$5:$G$114,MATCH(D38,$D$5:$D$114,0))</f>
        <v>0.001064814814814824</v>
      </c>
    </row>
    <row r="39" spans="1:10" ht="15" customHeight="1">
      <c r="A39" s="9">
        <v>35</v>
      </c>
      <c r="B39" s="12" t="s">
        <v>108</v>
      </c>
      <c r="C39" s="12" t="s">
        <v>109</v>
      </c>
      <c r="D39" s="9" t="s">
        <v>104</v>
      </c>
      <c r="E39" s="12" t="s">
        <v>70</v>
      </c>
      <c r="F39" s="26">
        <v>0.05994212962962963</v>
      </c>
      <c r="G39" s="26">
        <v>0.05994212962962963</v>
      </c>
      <c r="H39" s="9" t="str">
        <f t="shared" si="2"/>
        <v>6.32/km</v>
      </c>
      <c r="I39" s="10">
        <f t="shared" si="3"/>
        <v>0.020613425925925924</v>
      </c>
      <c r="J39" s="10">
        <f>G39-INDEX($G$5:$G$114,MATCH(D39,$D$5:$D$114,0))</f>
        <v>0.002210648148148156</v>
      </c>
    </row>
    <row r="40" spans="1:10" ht="15" customHeight="1">
      <c r="A40" s="9">
        <v>36</v>
      </c>
      <c r="B40" s="12" t="s">
        <v>110</v>
      </c>
      <c r="C40" s="12" t="s">
        <v>111</v>
      </c>
      <c r="D40" s="9" t="s">
        <v>44</v>
      </c>
      <c r="E40" s="12" t="s">
        <v>137</v>
      </c>
      <c r="F40" s="26">
        <v>0.06032407407407408</v>
      </c>
      <c r="G40" s="26">
        <v>0.06032407407407408</v>
      </c>
      <c r="H40" s="9" t="str">
        <f t="shared" si="2"/>
        <v>6.35/km</v>
      </c>
      <c r="I40" s="10">
        <f t="shared" si="3"/>
        <v>0.020995370370370373</v>
      </c>
      <c r="J40" s="10">
        <f>G40-INDEX($G$5:$G$114,MATCH(D40,$D$5:$D$114,0))</f>
        <v>0.018067129629629634</v>
      </c>
    </row>
    <row r="41" spans="1:10" ht="15" customHeight="1">
      <c r="A41" s="9">
        <v>37</v>
      </c>
      <c r="B41" s="12" t="s">
        <v>112</v>
      </c>
      <c r="C41" s="12" t="s">
        <v>17</v>
      </c>
      <c r="D41" s="9" t="s">
        <v>44</v>
      </c>
      <c r="E41" s="12" t="s">
        <v>49</v>
      </c>
      <c r="F41" s="26">
        <v>0.06032407407407408</v>
      </c>
      <c r="G41" s="26">
        <v>0.06032407407407408</v>
      </c>
      <c r="H41" s="9" t="str">
        <f t="shared" si="2"/>
        <v>6.35/km</v>
      </c>
      <c r="I41" s="10">
        <f t="shared" si="3"/>
        <v>0.020995370370370373</v>
      </c>
      <c r="J41" s="10">
        <f>G41-INDEX($G$5:$G$114,MATCH(D41,$D$5:$D$114,0))</f>
        <v>0.018067129629629634</v>
      </c>
    </row>
    <row r="42" spans="1:10" ht="15" customHeight="1">
      <c r="A42" s="9">
        <v>38</v>
      </c>
      <c r="B42" s="12" t="s">
        <v>113</v>
      </c>
      <c r="C42" s="12" t="s">
        <v>13</v>
      </c>
      <c r="D42" s="9" t="s">
        <v>39</v>
      </c>
      <c r="E42" s="12" t="s">
        <v>114</v>
      </c>
      <c r="F42" s="26">
        <v>0.06122685185185186</v>
      </c>
      <c r="G42" s="26">
        <v>0.06122685185185186</v>
      </c>
      <c r="H42" s="9" t="str">
        <f t="shared" si="2"/>
        <v>6.41/km</v>
      </c>
      <c r="I42" s="10">
        <f t="shared" si="3"/>
        <v>0.021898148148148153</v>
      </c>
      <c r="J42" s="10">
        <f>G42-INDEX($G$5:$G$114,MATCH(D42,$D$5:$D$114,0))</f>
        <v>0.019479166666666672</v>
      </c>
    </row>
    <row r="43" spans="1:10" ht="15" customHeight="1">
      <c r="A43" s="9">
        <v>39</v>
      </c>
      <c r="B43" s="12" t="s">
        <v>115</v>
      </c>
      <c r="C43" s="12" t="s">
        <v>116</v>
      </c>
      <c r="D43" s="9" t="s">
        <v>90</v>
      </c>
      <c r="E43" s="12" t="s">
        <v>117</v>
      </c>
      <c r="F43" s="26">
        <v>0.06157407407407408</v>
      </c>
      <c r="G43" s="26">
        <v>0.06157407407407408</v>
      </c>
      <c r="H43" s="9" t="str">
        <f t="shared" si="2"/>
        <v>6.43/km</v>
      </c>
      <c r="I43" s="10">
        <f t="shared" si="3"/>
        <v>0.022245370370370374</v>
      </c>
      <c r="J43" s="10">
        <f>G43-INDEX($G$5:$G$114,MATCH(D43,$D$5:$D$114,0))</f>
        <v>0.008495370370370375</v>
      </c>
    </row>
    <row r="44" spans="1:10" ht="15" customHeight="1">
      <c r="A44" s="9">
        <v>40</v>
      </c>
      <c r="B44" s="12" t="s">
        <v>118</v>
      </c>
      <c r="C44" s="12" t="s">
        <v>16</v>
      </c>
      <c r="D44" s="9" t="s">
        <v>72</v>
      </c>
      <c r="E44" s="12" t="s">
        <v>49</v>
      </c>
      <c r="F44" s="26">
        <v>0.06180555555555556</v>
      </c>
      <c r="G44" s="26">
        <v>0.06180555555555556</v>
      </c>
      <c r="H44" s="9" t="str">
        <f t="shared" si="2"/>
        <v>6.45/km</v>
      </c>
      <c r="I44" s="10">
        <f t="shared" si="3"/>
        <v>0.022476851851851852</v>
      </c>
      <c r="J44" s="10">
        <f>G44-INDEX($G$5:$G$114,MATCH(D44,$D$5:$D$114,0))</f>
        <v>0.012638888888888894</v>
      </c>
    </row>
    <row r="45" spans="1:10" ht="15" customHeight="1">
      <c r="A45" s="9">
        <v>41</v>
      </c>
      <c r="B45" s="12" t="s">
        <v>106</v>
      </c>
      <c r="C45" s="12" t="s">
        <v>119</v>
      </c>
      <c r="D45" s="9" t="s">
        <v>104</v>
      </c>
      <c r="E45" s="12" t="s">
        <v>70</v>
      </c>
      <c r="F45" s="26">
        <v>0.06385416666666667</v>
      </c>
      <c r="G45" s="26">
        <v>0.06385416666666667</v>
      </c>
      <c r="H45" s="9" t="str">
        <f t="shared" si="2"/>
        <v>6.58/km</v>
      </c>
      <c r="I45" s="10">
        <f t="shared" si="3"/>
        <v>0.024525462962962964</v>
      </c>
      <c r="J45" s="10">
        <f>G45-INDEX($G$5:$G$114,MATCH(D45,$D$5:$D$114,0))</f>
        <v>0.006122685185185196</v>
      </c>
    </row>
    <row r="46" spans="1:10" ht="15" customHeight="1">
      <c r="A46" s="9">
        <v>42</v>
      </c>
      <c r="B46" s="12" t="s">
        <v>120</v>
      </c>
      <c r="C46" s="12" t="s">
        <v>121</v>
      </c>
      <c r="D46" s="9" t="s">
        <v>90</v>
      </c>
      <c r="E46" s="12" t="s">
        <v>137</v>
      </c>
      <c r="F46" s="26">
        <v>0.06403935185185185</v>
      </c>
      <c r="G46" s="26">
        <v>0.06403935185185185</v>
      </c>
      <c r="H46" s="9" t="str">
        <f t="shared" si="2"/>
        <v>6.59/km</v>
      </c>
      <c r="I46" s="10">
        <f t="shared" si="3"/>
        <v>0.02471064814814814</v>
      </c>
      <c r="J46" s="10">
        <f>G46-INDEX($G$5:$G$114,MATCH(D46,$D$5:$D$114,0))</f>
        <v>0.010960648148148143</v>
      </c>
    </row>
    <row r="47" spans="1:10" ht="15" customHeight="1">
      <c r="A47" s="9">
        <v>43</v>
      </c>
      <c r="B47" s="12" t="s">
        <v>122</v>
      </c>
      <c r="C47" s="12" t="s">
        <v>12</v>
      </c>
      <c r="D47" s="9" t="s">
        <v>123</v>
      </c>
      <c r="E47" s="12" t="s">
        <v>117</v>
      </c>
      <c r="F47" s="26">
        <v>0.06430555555555556</v>
      </c>
      <c r="G47" s="26">
        <v>0.06430555555555556</v>
      </c>
      <c r="H47" s="9" t="str">
        <f t="shared" si="2"/>
        <v>7.01/km</v>
      </c>
      <c r="I47" s="10">
        <f t="shared" si="3"/>
        <v>0.024976851851851854</v>
      </c>
      <c r="J47" s="10">
        <f>G47-INDEX($G$5:$G$114,MATCH(D47,$D$5:$D$114,0))</f>
        <v>0</v>
      </c>
    </row>
    <row r="48" spans="1:10" ht="15" customHeight="1">
      <c r="A48" s="9">
        <v>44</v>
      </c>
      <c r="B48" s="12" t="s">
        <v>124</v>
      </c>
      <c r="C48" s="12" t="s">
        <v>125</v>
      </c>
      <c r="D48" s="9" t="s">
        <v>126</v>
      </c>
      <c r="E48" s="12" t="s">
        <v>127</v>
      </c>
      <c r="F48" s="26">
        <v>0.07012731481481481</v>
      </c>
      <c r="G48" s="26">
        <v>0.07012731481481481</v>
      </c>
      <c r="H48" s="9" t="str">
        <f t="shared" si="2"/>
        <v>7.39/km</v>
      </c>
      <c r="I48" s="10">
        <f t="shared" si="3"/>
        <v>0.030798611111111103</v>
      </c>
      <c r="J48" s="10">
        <f>G48-INDEX($G$5:$G$114,MATCH(D48,$D$5:$D$114,0))</f>
        <v>0</v>
      </c>
    </row>
    <row r="49" spans="1:10" ht="15" customHeight="1">
      <c r="A49" s="9">
        <v>45</v>
      </c>
      <c r="B49" s="12" t="s">
        <v>32</v>
      </c>
      <c r="C49" s="12" t="s">
        <v>15</v>
      </c>
      <c r="D49" s="9" t="s">
        <v>62</v>
      </c>
      <c r="E49" s="12" t="s">
        <v>33</v>
      </c>
      <c r="F49" s="26">
        <v>0.07012731481481481</v>
      </c>
      <c r="G49" s="26">
        <v>0.07012731481481481</v>
      </c>
      <c r="H49" s="9" t="str">
        <f t="shared" si="2"/>
        <v>7.39/km</v>
      </c>
      <c r="I49" s="10">
        <f t="shared" si="3"/>
        <v>0.030798611111111103</v>
      </c>
      <c r="J49" s="10">
        <f>G49-INDEX($G$5:$G$114,MATCH(D49,$D$5:$D$114,0))</f>
        <v>0.02310185185185184</v>
      </c>
    </row>
    <row r="50" spans="1:10" ht="15" customHeight="1">
      <c r="A50" s="9">
        <v>46</v>
      </c>
      <c r="B50" s="12" t="s">
        <v>34</v>
      </c>
      <c r="C50" s="12" t="s">
        <v>29</v>
      </c>
      <c r="D50" s="9" t="s">
        <v>128</v>
      </c>
      <c r="E50" s="12" t="s">
        <v>33</v>
      </c>
      <c r="F50" s="26">
        <v>0.07013888888888889</v>
      </c>
      <c r="G50" s="26">
        <v>0.07013888888888889</v>
      </c>
      <c r="H50" s="9" t="str">
        <f t="shared" si="2"/>
        <v>7.39/km</v>
      </c>
      <c r="I50" s="10">
        <f t="shared" si="3"/>
        <v>0.030810185185185184</v>
      </c>
      <c r="J50" s="10">
        <f>G50-INDEX($G$5:$G$114,MATCH(D50,$D$5:$D$114,0))</f>
        <v>0</v>
      </c>
    </row>
    <row r="51" spans="1:10" ht="15" customHeight="1">
      <c r="A51" s="9">
        <v>47</v>
      </c>
      <c r="B51" s="12" t="s">
        <v>61</v>
      </c>
      <c r="C51" s="12" t="s">
        <v>129</v>
      </c>
      <c r="D51" s="9" t="s">
        <v>90</v>
      </c>
      <c r="E51" s="12" t="s">
        <v>42</v>
      </c>
      <c r="F51" s="26">
        <v>0.07674768518518518</v>
      </c>
      <c r="G51" s="26">
        <v>0.07674768518518518</v>
      </c>
      <c r="H51" s="9" t="str">
        <f t="shared" si="2"/>
        <v>8.22/km</v>
      </c>
      <c r="I51" s="10">
        <f t="shared" si="3"/>
        <v>0.03741898148148148</v>
      </c>
      <c r="J51" s="10">
        <f>G51-INDEX($G$5:$G$114,MATCH(D51,$D$5:$D$114,0))</f>
        <v>0.02366898148148148</v>
      </c>
    </row>
    <row r="52" spans="1:10" ht="15" customHeight="1">
      <c r="A52" s="13">
        <v>48</v>
      </c>
      <c r="B52" s="14" t="s">
        <v>130</v>
      </c>
      <c r="C52" s="14" t="s">
        <v>131</v>
      </c>
      <c r="D52" s="13" t="s">
        <v>132</v>
      </c>
      <c r="E52" s="14" t="s">
        <v>133</v>
      </c>
      <c r="F52" s="27">
        <v>0.08245370370370371</v>
      </c>
      <c r="G52" s="27">
        <v>0.08245370370370371</v>
      </c>
      <c r="H52" s="13" t="str">
        <f t="shared" si="2"/>
        <v>8.60/km</v>
      </c>
      <c r="I52" s="15">
        <f t="shared" si="3"/>
        <v>0.043125000000000004</v>
      </c>
      <c r="J52" s="15">
        <f>G52-INDEX($G$5:$G$114,MATCH(D52,$D$5:$D$114,0))</f>
        <v>0</v>
      </c>
    </row>
  </sheetData>
  <sheetProtection/>
  <autoFilter ref="A4:J5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Maratonina del Partigiano</v>
      </c>
      <c r="B1" s="32"/>
      <c r="C1" s="33"/>
    </row>
    <row r="2" spans="1:3" ht="24" customHeight="1">
      <c r="A2" s="29" t="str">
        <f>Individuale!A2</f>
        <v>12ª edizione</v>
      </c>
      <c r="B2" s="29"/>
      <c r="C2" s="29"/>
    </row>
    <row r="3" spans="1:3" ht="24" customHeight="1">
      <c r="A3" s="34" t="str">
        <f>Individuale!A3</f>
        <v>Poggio Mirteto (RI) Italia - Domenica 24/04/2016</v>
      </c>
      <c r="B3" s="34"/>
      <c r="C3" s="34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2">
        <v>1</v>
      </c>
      <c r="B5" s="21" t="s">
        <v>42</v>
      </c>
      <c r="C5" s="24">
        <v>15</v>
      </c>
    </row>
    <row r="6" spans="1:3" ht="15" customHeight="1">
      <c r="A6" s="9">
        <v>2</v>
      </c>
      <c r="B6" s="12" t="s">
        <v>49</v>
      </c>
      <c r="C6" s="16">
        <v>4</v>
      </c>
    </row>
    <row r="7" spans="1:3" ht="15" customHeight="1">
      <c r="A7" s="9">
        <v>3</v>
      </c>
      <c r="B7" s="12" t="s">
        <v>70</v>
      </c>
      <c r="C7" s="16">
        <v>4</v>
      </c>
    </row>
    <row r="8" spans="1:3" ht="15" customHeight="1">
      <c r="A8" s="9">
        <v>4</v>
      </c>
      <c r="B8" s="12" t="s">
        <v>52</v>
      </c>
      <c r="C8" s="16">
        <v>3</v>
      </c>
    </row>
    <row r="9" spans="1:3" ht="15" customHeight="1">
      <c r="A9" s="9">
        <v>5</v>
      </c>
      <c r="B9" s="12" t="s">
        <v>56</v>
      </c>
      <c r="C9" s="16">
        <v>2</v>
      </c>
    </row>
    <row r="10" spans="1:3" ht="15" customHeight="1">
      <c r="A10" s="9">
        <v>6</v>
      </c>
      <c r="B10" s="12" t="s">
        <v>117</v>
      </c>
      <c r="C10" s="16">
        <v>2</v>
      </c>
    </row>
    <row r="11" spans="1:3" ht="15" customHeight="1">
      <c r="A11" s="9">
        <v>7</v>
      </c>
      <c r="B11" s="12" t="s">
        <v>33</v>
      </c>
      <c r="C11" s="16">
        <v>2</v>
      </c>
    </row>
    <row r="12" spans="1:3" ht="15" customHeight="1">
      <c r="A12" s="9">
        <v>8</v>
      </c>
      <c r="B12" s="12" t="s">
        <v>79</v>
      </c>
      <c r="C12" s="16">
        <v>1</v>
      </c>
    </row>
    <row r="13" spans="1:3" ht="15" customHeight="1">
      <c r="A13" s="9">
        <v>9</v>
      </c>
      <c r="B13" s="12" t="s">
        <v>81</v>
      </c>
      <c r="C13" s="16">
        <v>1</v>
      </c>
    </row>
    <row r="14" spans="1:3" ht="15" customHeight="1">
      <c r="A14" s="9">
        <v>10</v>
      </c>
      <c r="B14" s="12" t="s">
        <v>133</v>
      </c>
      <c r="C14" s="16">
        <v>1</v>
      </c>
    </row>
    <row r="15" spans="1:3" ht="15" customHeight="1">
      <c r="A15" s="9">
        <v>11</v>
      </c>
      <c r="B15" s="12" t="s">
        <v>66</v>
      </c>
      <c r="C15" s="16">
        <v>1</v>
      </c>
    </row>
    <row r="16" spans="1:3" ht="15" customHeight="1">
      <c r="A16" s="9">
        <v>12</v>
      </c>
      <c r="B16" s="12" t="s">
        <v>84</v>
      </c>
      <c r="C16" s="16">
        <v>1</v>
      </c>
    </row>
    <row r="17" spans="1:3" ht="15" customHeight="1">
      <c r="A17" s="9">
        <v>13</v>
      </c>
      <c r="B17" s="12" t="s">
        <v>127</v>
      </c>
      <c r="C17" s="16">
        <v>1</v>
      </c>
    </row>
    <row r="18" spans="1:3" ht="15" customHeight="1">
      <c r="A18" s="9">
        <v>14</v>
      </c>
      <c r="B18" s="12" t="s">
        <v>105</v>
      </c>
      <c r="C18" s="16">
        <v>1</v>
      </c>
    </row>
    <row r="19" spans="1:3" ht="15" customHeight="1">
      <c r="A19" s="9">
        <v>15</v>
      </c>
      <c r="B19" s="12" t="s">
        <v>114</v>
      </c>
      <c r="C19" s="16">
        <v>1</v>
      </c>
    </row>
    <row r="20" spans="1:3" ht="15" customHeight="1">
      <c r="A20" s="9">
        <v>16</v>
      </c>
      <c r="B20" s="12" t="s">
        <v>40</v>
      </c>
      <c r="C20" s="16">
        <v>1</v>
      </c>
    </row>
    <row r="21" spans="1:3" ht="15" customHeight="1">
      <c r="A21" s="9">
        <v>17</v>
      </c>
      <c r="B21" s="12" t="s">
        <v>45</v>
      </c>
      <c r="C21" s="16">
        <v>1</v>
      </c>
    </row>
    <row r="22" spans="1:3" ht="15" customHeight="1">
      <c r="A22" s="9">
        <v>18</v>
      </c>
      <c r="B22" s="12" t="s">
        <v>91</v>
      </c>
      <c r="C22" s="16">
        <v>1</v>
      </c>
    </row>
    <row r="23" spans="1:3" ht="15" customHeight="1">
      <c r="A23" s="9">
        <v>19</v>
      </c>
      <c r="B23" s="12" t="s">
        <v>37</v>
      </c>
      <c r="C23" s="16">
        <v>1</v>
      </c>
    </row>
    <row r="24" spans="1:3" ht="15" customHeight="1">
      <c r="A24" s="13">
        <v>20</v>
      </c>
      <c r="B24" s="14" t="s">
        <v>137</v>
      </c>
      <c r="C24" s="17">
        <v>4</v>
      </c>
    </row>
    <row r="25" ht="12.75">
      <c r="C25" s="2">
        <f>SUM(C5:C24)</f>
        <v>48</v>
      </c>
    </row>
  </sheetData>
  <sheetProtection/>
  <autoFilter ref="A4:C5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2016-04-25T17:44:11Z</dcterms:modified>
  <cp:category/>
  <cp:version/>
  <cp:contentType/>
  <cp:contentStatus/>
</cp:coreProperties>
</file>