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<sst xmlns="http://schemas.openxmlformats.org/spreadsheetml/2006/main" count="346" uniqueCount="184">
  <si>
    <t>12ª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</si>
  <si>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</si>
  <si>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</si>
  <si>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</si>
  <si>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</si>
  <si>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</si>
  <si>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</si>
  <si>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</si>
  <si>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</si>
  <si>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</si>
  <si>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</si>
  <si>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</si>
  <si>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Carfagnini</t>
  </si>
  <si>
    <t>Antonio</t>
  </si>
  <si>
    <t>D35</t>
  </si>
  <si>
    <t>Team Tecnica</t>
  </si>
  <si>
    <t>Fusco</t>
  </si>
  <si>
    <t>Fabio</t>
  </si>
  <si>
    <t>E40</t>
  </si>
  <si>
    <t>Volpe</t>
  </si>
  <si>
    <t>Michele</t>
  </si>
  <si>
    <t>Scarcia</t>
  </si>
  <si>
    <t>Gianluca</t>
  </si>
  <si>
    <t>Ruocco</t>
  </si>
  <si>
    <t>Giuliano</t>
  </si>
  <si>
    <t>F45</t>
  </si>
  <si>
    <t>Diana</t>
  </si>
  <si>
    <t>Francesco</t>
  </si>
  <si>
    <t>Nuova Atletica Isernia ..</t>
  </si>
  <si>
    <t>Errichiello</t>
  </si>
  <si>
    <t>Domenico</t>
  </si>
  <si>
    <t>Mainolfi</t>
  </si>
  <si>
    <t>Franco</t>
  </si>
  <si>
    <t>Podistica Valle Caudina ..</t>
  </si>
  <si>
    <t>Tolino</t>
  </si>
  <si>
    <t>Giovanni</t>
  </si>
  <si>
    <t>Podigym Avellino</t>
  </si>
  <si>
    <t>Vincenti</t>
  </si>
  <si>
    <t>G50</t>
  </si>
  <si>
    <t>Mov Sportivo B Longo</t>
  </si>
  <si>
    <t>Acampora</t>
  </si>
  <si>
    <t>H55</t>
  </si>
  <si>
    <t>Schirinzi</t>
  </si>
  <si>
    <t>Luciano</t>
  </si>
  <si>
    <t>Atletica Capo Di Leuca ..</t>
  </si>
  <si>
    <t>Russo</t>
  </si>
  <si>
    <t>Angelo</t>
  </si>
  <si>
    <t>Suessola Runners</t>
  </si>
  <si>
    <t>Di Giacomo</t>
  </si>
  <si>
    <t>Ferdinando</t>
  </si>
  <si>
    <t>Asd Cava Picentini</t>
  </si>
  <si>
    <t>Cestra</t>
  </si>
  <si>
    <t>Marco</t>
  </si>
  <si>
    <t>Namaste</t>
  </si>
  <si>
    <t>Luigi</t>
  </si>
  <si>
    <t>C30</t>
  </si>
  <si>
    <t>Iovieno</t>
  </si>
  <si>
    <t>Proto</t>
  </si>
  <si>
    <t>Bello</t>
  </si>
  <si>
    <t>Ruggiero</t>
  </si>
  <si>
    <t>Andrea</t>
  </si>
  <si>
    <t>Frigura</t>
  </si>
  <si>
    <t>Vasile</t>
  </si>
  <si>
    <t>Altamura</t>
  </si>
  <si>
    <t>Sean</t>
  </si>
  <si>
    <t>Napoli Nord Marathon</t>
  </si>
  <si>
    <t>Villani</t>
  </si>
  <si>
    <t>Mario</t>
  </si>
  <si>
    <t>Scala</t>
  </si>
  <si>
    <t>Pasquale</t>
  </si>
  <si>
    <t>Libero</t>
  </si>
  <si>
    <t>Dentato</t>
  </si>
  <si>
    <t>Gaetano</t>
  </si>
  <si>
    <t>Marathon Club Stabia</t>
  </si>
  <si>
    <t>Sessa</t>
  </si>
  <si>
    <t>Giulio</t>
  </si>
  <si>
    <t>I60</t>
  </si>
  <si>
    <t>Isaura Valle Irno</t>
  </si>
  <si>
    <t>Bernardo</t>
  </si>
  <si>
    <t>Remo</t>
  </si>
  <si>
    <t>Tarullo</t>
  </si>
  <si>
    <t>Daniele</t>
  </si>
  <si>
    <t>De Feo</t>
  </si>
  <si>
    <t>Vincenzo</t>
  </si>
  <si>
    <t>Napoli City Marathon</t>
  </si>
  <si>
    <t>Colucci</t>
  </si>
  <si>
    <t>Onofrio</t>
  </si>
  <si>
    <t>Piras</t>
  </si>
  <si>
    <t>L65+</t>
  </si>
  <si>
    <t>Mare E Monti Run</t>
  </si>
  <si>
    <t>Morgane</t>
  </si>
  <si>
    <t>Petitjean</t>
  </si>
  <si>
    <t>Le Piume Nere</t>
  </si>
  <si>
    <t>Fabrice</t>
  </si>
  <si>
    <t>Erdinger</t>
  </si>
  <si>
    <t>Les Allumes De La Sainte ..</t>
  </si>
  <si>
    <t>Petaccia</t>
  </si>
  <si>
    <t>Stefano</t>
  </si>
  <si>
    <t>Acli Marathon Chieti</t>
  </si>
  <si>
    <t>Scognamiglio</t>
  </si>
  <si>
    <t>Podistica Avezzano</t>
  </si>
  <si>
    <t>Curtotti</t>
  </si>
  <si>
    <t>Donato Domenico</t>
  </si>
  <si>
    <t>Asd Amatori Vesuvio</t>
  </si>
  <si>
    <t>Avitabile</t>
  </si>
  <si>
    <t>Iossa</t>
  </si>
  <si>
    <t>Ceruolo</t>
  </si>
  <si>
    <t>Marathon Club Ariano</t>
  </si>
  <si>
    <t>Pepe</t>
  </si>
  <si>
    <t>Lucia</t>
  </si>
  <si>
    <t>Angri Runner Club</t>
  </si>
  <si>
    <t>Mozo Flores</t>
  </si>
  <si>
    <t>Laura</t>
  </si>
  <si>
    <t>Atina Trail Running</t>
  </si>
  <si>
    <t>Di Rosa</t>
  </si>
  <si>
    <t>Polisportiva Folgore</t>
  </si>
  <si>
    <t>Simone</t>
  </si>
  <si>
    <t>Maurizio</t>
  </si>
  <si>
    <t>Ricciardi Bisceglie</t>
  </si>
  <si>
    <t>Parlato</t>
  </si>
  <si>
    <t>Raffaele</t>
  </si>
  <si>
    <t>Biancardi</t>
  </si>
  <si>
    <t>Marianna</t>
  </si>
  <si>
    <t>Caserta Runner</t>
  </si>
  <si>
    <t>Liguori</t>
  </si>
  <si>
    <t>Salvatore</t>
  </si>
  <si>
    <t>Pellegrino</t>
  </si>
  <si>
    <t>Bisceglie Running</t>
  </si>
  <si>
    <t>Rago</t>
  </si>
  <si>
    <t>Lorenzo</t>
  </si>
  <si>
    <t>Cus Salerno</t>
  </si>
  <si>
    <t>De Vanno</t>
  </si>
  <si>
    <t>Vito</t>
  </si>
  <si>
    <t>De Cola</t>
  </si>
  <si>
    <t>Marcello</t>
  </si>
  <si>
    <t>Luce</t>
  </si>
  <si>
    <t>Emilio</t>
  </si>
  <si>
    <t>D Angelo</t>
  </si>
  <si>
    <t>Lacerra</t>
  </si>
  <si>
    <t>Fiorenzo</t>
  </si>
  <si>
    <t>Pol. Namastè</t>
  </si>
  <si>
    <t>Iuliano</t>
  </si>
  <si>
    <t>Adamo</t>
  </si>
  <si>
    <t>Amatori Vesuvio</t>
  </si>
  <si>
    <t>Gragnaniello</t>
  </si>
  <si>
    <t>Antimo</t>
  </si>
  <si>
    <t>Massimo</t>
  </si>
  <si>
    <t>Irpinia Corre</t>
  </si>
  <si>
    <t>Pietro</t>
  </si>
  <si>
    <t>Polisportiva Assi Trani ..</t>
  </si>
  <si>
    <t>Adaldo</t>
  </si>
  <si>
    <t>Elena</t>
  </si>
  <si>
    <t>Daniela</t>
  </si>
  <si>
    <t>Rivetti</t>
  </si>
  <si>
    <t>Papa</t>
  </si>
  <si>
    <t>Alessandro</t>
  </si>
  <si>
    <t>D Alia</t>
  </si>
  <si>
    <t>Lanzara</t>
  </si>
  <si>
    <t>Sgammato</t>
  </si>
  <si>
    <t>Amelia</t>
  </si>
  <si>
    <t>Esposito</t>
  </si>
  <si>
    <t>Vitaliano</t>
  </si>
  <si>
    <t>Simonelli</t>
  </si>
  <si>
    <t>Napoletano</t>
  </si>
  <si>
    <t>Aniello</t>
  </si>
  <si>
    <t>Bromuro</t>
  </si>
  <si>
    <t>Fabrizio</t>
  </si>
  <si>
    <t>Uisp Roma</t>
  </si>
  <si>
    <t>De Gais</t>
  </si>
  <si>
    <t>Ciro</t>
  </si>
  <si>
    <t>Schupffer</t>
  </si>
  <si>
    <t>Gina</t>
  </si>
  <si>
    <t>Capone</t>
  </si>
  <si>
    <t>Cervinara Trail</t>
  </si>
  <si>
    <t>Cervinara (AV) Italia - Domenica 13/10/2013</t>
  </si>
  <si>
    <t>Asd Running People Noi</t>
  </si>
  <si>
    <t>Asd Aequa Trail Running</t>
  </si>
  <si>
    <t>Apd Ginnastica Juvenil</t>
  </si>
  <si>
    <t>Asd Barletta Sportiva</t>
  </si>
  <si>
    <t>Asd Atletica Capo Di L..</t>
  </si>
  <si>
    <t>International Security</t>
  </si>
  <si>
    <t>Asd Polisportiva Folgore</t>
  </si>
  <si>
    <t>Amatori Atl Frattese</t>
  </si>
  <si>
    <t>Asd Cicciano Marathon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</si>
</sst>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173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174</v>
      </c>
      <c r="B3" s="22"/>
      <c r="C3" s="22"/>
      <c r="D3" s="22"/>
      <c r="E3" s="22"/>
      <c r="F3" s="22"/>
      <c r="G3" s="22"/>
      <c r="H3" s="3" t="s">
        <v>2</v>
      </c>
      <c r="I3" s="4">
        <v>25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25" t="s">
        <v>12</v>
      </c>
      <c r="C5" s="25" t="s">
        <v>13</v>
      </c>
      <c r="D5" s="26" t="s">
        <v>14</v>
      </c>
      <c r="E5" s="25" t="s">
        <v>15</v>
      </c>
      <c r="F5" s="27">
        <v>0.11217592592592592</v>
      </c>
      <c r="G5" s="10" t="str">
        <f aca="true" t="shared" si="0" ref="G5:G68">TEXT(INT((HOUR(F5)*3600+MINUTE(F5)*60+SECOND(F5))/$I$3/60),"0")&amp;"."&amp;TEXT(MOD((HOUR(F5)*3600+MINUTE(F5)*60+SECOND(F5))/$I$3,60),"00")&amp;"/km"</f>
        <v>6.28/km</v>
      </c>
      <c r="H5" s="11">
        <f aca="true" t="shared" si="1" ref="H5:H68">F5-$F$5</f>
        <v>0</v>
      </c>
      <c r="I5" s="11">
        <f>F5-INDEX($F$5:$F$376,MATCH(D5,$D$5:$D$376,0))</f>
        <v>0</v>
      </c>
    </row>
    <row r="6" spans="1:9" s="12" customFormat="1" ht="15" customHeight="1">
      <c r="A6" s="13">
        <v>2</v>
      </c>
      <c r="B6" s="28" t="s">
        <v>16</v>
      </c>
      <c r="C6" s="28" t="s">
        <v>17</v>
      </c>
      <c r="D6" s="29" t="s">
        <v>18</v>
      </c>
      <c r="E6" s="28" t="s">
        <v>176</v>
      </c>
      <c r="F6" s="30">
        <v>0.12005787037037037</v>
      </c>
      <c r="G6" s="13" t="str">
        <f t="shared" si="0"/>
        <v>6.55/km</v>
      </c>
      <c r="H6" s="14">
        <f t="shared" si="1"/>
        <v>0.007881944444444455</v>
      </c>
      <c r="I6" s="14">
        <f>F6-INDEX($F$5:$F$376,MATCH(D6,$D$5:$D$376,0))</f>
        <v>0</v>
      </c>
    </row>
    <row r="7" spans="1:9" s="12" customFormat="1" ht="15" customHeight="1">
      <c r="A7" s="13">
        <v>3</v>
      </c>
      <c r="B7" s="28" t="s">
        <v>19</v>
      </c>
      <c r="C7" s="28" t="s">
        <v>20</v>
      </c>
      <c r="D7" s="29" t="s">
        <v>18</v>
      </c>
      <c r="E7" s="28" t="s">
        <v>176</v>
      </c>
      <c r="F7" s="30">
        <v>0.12152777777777778</v>
      </c>
      <c r="G7" s="13" t="str">
        <f t="shared" si="0"/>
        <v>7.00/km</v>
      </c>
      <c r="H7" s="14">
        <f t="shared" si="1"/>
        <v>0.009351851851851861</v>
      </c>
      <c r="I7" s="14">
        <f>F7-INDEX($F$5:$F$376,MATCH(D7,$D$5:$D$376,0))</f>
        <v>0.0014699074074074059</v>
      </c>
    </row>
    <row r="8" spans="1:9" s="12" customFormat="1" ht="15" customHeight="1">
      <c r="A8" s="13">
        <v>4</v>
      </c>
      <c r="B8" s="28" t="s">
        <v>21</v>
      </c>
      <c r="C8" s="28" t="s">
        <v>22</v>
      </c>
      <c r="D8" s="29" t="s">
        <v>14</v>
      </c>
      <c r="E8" s="28" t="s">
        <v>179</v>
      </c>
      <c r="F8" s="30">
        <v>0.12211805555555555</v>
      </c>
      <c r="G8" s="13" t="str">
        <f t="shared" si="0"/>
        <v>7.02/km</v>
      </c>
      <c r="H8" s="14">
        <f t="shared" si="1"/>
        <v>0.009942129629629634</v>
      </c>
      <c r="I8" s="14">
        <f>F8-INDEX($F$5:$F$376,MATCH(D8,$D$5:$D$376,0))</f>
        <v>0.009942129629629634</v>
      </c>
    </row>
    <row r="9" spans="1:9" s="12" customFormat="1" ht="15" customHeight="1">
      <c r="A9" s="13">
        <v>5</v>
      </c>
      <c r="B9" s="28" t="s">
        <v>23</v>
      </c>
      <c r="C9" s="28" t="s">
        <v>24</v>
      </c>
      <c r="D9" s="29" t="s">
        <v>25</v>
      </c>
      <c r="E9" s="28" t="s">
        <v>176</v>
      </c>
      <c r="F9" s="30">
        <v>0.1233449074074074</v>
      </c>
      <c r="G9" s="13" t="str">
        <f t="shared" si="0"/>
        <v>7.06/km</v>
      </c>
      <c r="H9" s="14">
        <f t="shared" si="1"/>
        <v>0.011168981481481488</v>
      </c>
      <c r="I9" s="14">
        <f>F9-INDEX($F$5:$F$376,MATCH(D9,$D$5:$D$376,0))</f>
        <v>0</v>
      </c>
    </row>
    <row r="10" spans="1:9" s="12" customFormat="1" ht="15" customHeight="1">
      <c r="A10" s="13">
        <v>6</v>
      </c>
      <c r="B10" s="28" t="s">
        <v>26</v>
      </c>
      <c r="C10" s="28" t="s">
        <v>27</v>
      </c>
      <c r="D10" s="29" t="s">
        <v>18</v>
      </c>
      <c r="E10" s="28" t="s">
        <v>28</v>
      </c>
      <c r="F10" s="30">
        <v>0.12488425925925926</v>
      </c>
      <c r="G10" s="13" t="str">
        <f t="shared" si="0"/>
        <v>7.12/km</v>
      </c>
      <c r="H10" s="14">
        <f t="shared" si="1"/>
        <v>0.01270833333333335</v>
      </c>
      <c r="I10" s="14">
        <f>F10-INDEX($F$5:$F$376,MATCH(D10,$D$5:$D$376,0))</f>
        <v>0.004826388888888894</v>
      </c>
    </row>
    <row r="11" spans="1:9" s="12" customFormat="1" ht="15" customHeight="1">
      <c r="A11" s="13">
        <v>7</v>
      </c>
      <c r="B11" s="28" t="s">
        <v>29</v>
      </c>
      <c r="C11" s="28" t="s">
        <v>30</v>
      </c>
      <c r="D11" s="29" t="s">
        <v>14</v>
      </c>
      <c r="E11" s="28" t="s">
        <v>176</v>
      </c>
      <c r="F11" s="30">
        <v>0.12532407407407406</v>
      </c>
      <c r="G11" s="13" t="str">
        <f t="shared" si="0"/>
        <v>7.13/km</v>
      </c>
      <c r="H11" s="14">
        <f t="shared" si="1"/>
        <v>0.013148148148148145</v>
      </c>
      <c r="I11" s="14">
        <f>F11-INDEX($F$5:$F$376,MATCH(D11,$D$5:$D$376,0))</f>
        <v>0.013148148148148145</v>
      </c>
    </row>
    <row r="12" spans="1:9" s="12" customFormat="1" ht="15" customHeight="1">
      <c r="A12" s="13">
        <v>8</v>
      </c>
      <c r="B12" s="28" t="s">
        <v>31</v>
      </c>
      <c r="C12" s="28" t="s">
        <v>32</v>
      </c>
      <c r="D12" s="29" t="s">
        <v>14</v>
      </c>
      <c r="E12" s="28" t="s">
        <v>33</v>
      </c>
      <c r="F12" s="30">
        <v>0.12621527777777777</v>
      </c>
      <c r="G12" s="13" t="str">
        <f t="shared" si="0"/>
        <v>7.16/km</v>
      </c>
      <c r="H12" s="14">
        <f t="shared" si="1"/>
        <v>0.014039351851851858</v>
      </c>
      <c r="I12" s="14">
        <f>F12-INDEX($F$5:$F$376,MATCH(D12,$D$5:$D$376,0))</f>
        <v>0.014039351851851858</v>
      </c>
    </row>
    <row r="13" spans="1:9" s="12" customFormat="1" ht="15" customHeight="1">
      <c r="A13" s="13">
        <v>9</v>
      </c>
      <c r="B13" s="28" t="s">
        <v>34</v>
      </c>
      <c r="C13" s="28" t="s">
        <v>35</v>
      </c>
      <c r="D13" s="29" t="s">
        <v>18</v>
      </c>
      <c r="E13" s="28" t="s">
        <v>36</v>
      </c>
      <c r="F13" s="30">
        <v>0.13072916666666667</v>
      </c>
      <c r="G13" s="13" t="str">
        <f t="shared" si="0"/>
        <v>7.32/km</v>
      </c>
      <c r="H13" s="14">
        <f t="shared" si="1"/>
        <v>0.01855324074074076</v>
      </c>
      <c r="I13" s="14">
        <f>F13-INDEX($F$5:$F$376,MATCH(D13,$D$5:$D$376,0))</f>
        <v>0.010671296296296304</v>
      </c>
    </row>
    <row r="14" spans="1:9" s="12" customFormat="1" ht="15" customHeight="1">
      <c r="A14" s="13">
        <v>10</v>
      </c>
      <c r="B14" s="28" t="s">
        <v>37</v>
      </c>
      <c r="C14" s="28" t="s">
        <v>13</v>
      </c>
      <c r="D14" s="29" t="s">
        <v>38</v>
      </c>
      <c r="E14" s="28" t="s">
        <v>39</v>
      </c>
      <c r="F14" s="30">
        <v>0.1328703703703704</v>
      </c>
      <c r="G14" s="13" t="str">
        <f t="shared" si="0"/>
        <v>7.39/km</v>
      </c>
      <c r="H14" s="14">
        <f t="shared" si="1"/>
        <v>0.020694444444444474</v>
      </c>
      <c r="I14" s="14">
        <f>F14-INDEX($F$5:$F$376,MATCH(D14,$D$5:$D$376,0))</f>
        <v>0</v>
      </c>
    </row>
    <row r="15" spans="1:9" s="12" customFormat="1" ht="15" customHeight="1">
      <c r="A15" s="13">
        <v>11</v>
      </c>
      <c r="B15" s="28" t="s">
        <v>40</v>
      </c>
      <c r="C15" s="28" t="s">
        <v>35</v>
      </c>
      <c r="D15" s="29" t="s">
        <v>41</v>
      </c>
      <c r="E15" s="28" t="s">
        <v>176</v>
      </c>
      <c r="F15" s="30">
        <v>0.13304398148148147</v>
      </c>
      <c r="G15" s="13" t="str">
        <f t="shared" si="0"/>
        <v>7.40/km</v>
      </c>
      <c r="H15" s="14">
        <f t="shared" si="1"/>
        <v>0.020868055555555556</v>
      </c>
      <c r="I15" s="14">
        <f>F15-INDEX($F$5:$F$376,MATCH(D15,$D$5:$D$376,0))</f>
        <v>0</v>
      </c>
    </row>
    <row r="16" spans="1:9" s="12" customFormat="1" ht="15" customHeight="1">
      <c r="A16" s="13">
        <v>12</v>
      </c>
      <c r="B16" s="28" t="s">
        <v>42</v>
      </c>
      <c r="C16" s="28" t="s">
        <v>43</v>
      </c>
      <c r="D16" s="29" t="s">
        <v>18</v>
      </c>
      <c r="E16" s="28" t="s">
        <v>44</v>
      </c>
      <c r="F16" s="30">
        <v>0.13350694444444444</v>
      </c>
      <c r="G16" s="13" t="str">
        <f t="shared" si="0"/>
        <v>7.41/km</v>
      </c>
      <c r="H16" s="14">
        <f t="shared" si="1"/>
        <v>0.021331018518518527</v>
      </c>
      <c r="I16" s="14">
        <f>F16-INDEX($F$5:$F$376,MATCH(D16,$D$5:$D$376,0))</f>
        <v>0.013449074074074072</v>
      </c>
    </row>
    <row r="17" spans="1:9" s="12" customFormat="1" ht="15" customHeight="1">
      <c r="A17" s="13">
        <v>13</v>
      </c>
      <c r="B17" s="28" t="s">
        <v>45</v>
      </c>
      <c r="C17" s="28" t="s">
        <v>46</v>
      </c>
      <c r="D17" s="29" t="s">
        <v>18</v>
      </c>
      <c r="E17" s="28" t="s">
        <v>47</v>
      </c>
      <c r="F17" s="30">
        <v>0.13356481481481483</v>
      </c>
      <c r="G17" s="13" t="str">
        <f t="shared" si="0"/>
        <v>7.42/km</v>
      </c>
      <c r="H17" s="14">
        <f t="shared" si="1"/>
        <v>0.021388888888888916</v>
      </c>
      <c r="I17" s="14">
        <f>F17-INDEX($F$5:$F$376,MATCH(D17,$D$5:$D$376,0))</f>
        <v>0.01350694444444446</v>
      </c>
    </row>
    <row r="18" spans="1:9" s="12" customFormat="1" ht="15" customHeight="1">
      <c r="A18" s="13">
        <v>14</v>
      </c>
      <c r="B18" s="28" t="s">
        <v>48</v>
      </c>
      <c r="C18" s="28" t="s">
        <v>49</v>
      </c>
      <c r="D18" s="29" t="s">
        <v>14</v>
      </c>
      <c r="E18" s="28" t="s">
        <v>50</v>
      </c>
      <c r="F18" s="30">
        <v>0.1345138888888889</v>
      </c>
      <c r="G18" s="13" t="str">
        <f t="shared" si="0"/>
        <v>7.45/km</v>
      </c>
      <c r="H18" s="14">
        <f t="shared" si="1"/>
        <v>0.02233796296296299</v>
      </c>
      <c r="I18" s="14">
        <f>F18-INDEX($F$5:$F$376,MATCH(D18,$D$5:$D$376,0))</f>
        <v>0.02233796296296299</v>
      </c>
    </row>
    <row r="19" spans="1:9" s="12" customFormat="1" ht="15" customHeight="1">
      <c r="A19" s="13">
        <v>15</v>
      </c>
      <c r="B19" s="28" t="s">
        <v>51</v>
      </c>
      <c r="C19" s="28" t="s">
        <v>52</v>
      </c>
      <c r="D19" s="29" t="s">
        <v>25</v>
      </c>
      <c r="E19" s="28" t="s">
        <v>53</v>
      </c>
      <c r="F19" s="30">
        <v>0.14039351851851853</v>
      </c>
      <c r="G19" s="13" t="str">
        <f t="shared" si="0"/>
        <v>8.05/km</v>
      </c>
      <c r="H19" s="14">
        <f t="shared" si="1"/>
        <v>0.028217592592592614</v>
      </c>
      <c r="I19" s="14">
        <f>F19-INDEX($F$5:$F$376,MATCH(D19,$D$5:$D$376,0))</f>
        <v>0.017048611111111125</v>
      </c>
    </row>
    <row r="20" spans="1:9" s="12" customFormat="1" ht="15" customHeight="1">
      <c r="A20" s="13">
        <v>16</v>
      </c>
      <c r="B20" s="28" t="s">
        <v>23</v>
      </c>
      <c r="C20" s="28" t="s">
        <v>54</v>
      </c>
      <c r="D20" s="29" t="s">
        <v>55</v>
      </c>
      <c r="E20" s="28" t="s">
        <v>181</v>
      </c>
      <c r="F20" s="30">
        <v>0.14048611111111112</v>
      </c>
      <c r="G20" s="13" t="str">
        <f t="shared" si="0"/>
        <v>8.06/km</v>
      </c>
      <c r="H20" s="14">
        <f t="shared" si="1"/>
        <v>0.028310185185185202</v>
      </c>
      <c r="I20" s="14">
        <f>F20-INDEX($F$5:$F$376,MATCH(D20,$D$5:$D$376,0))</f>
        <v>0</v>
      </c>
    </row>
    <row r="21" spans="1:9" s="12" customFormat="1" ht="15" customHeight="1">
      <c r="A21" s="13">
        <v>17</v>
      </c>
      <c r="B21" s="28" t="s">
        <v>56</v>
      </c>
      <c r="C21" s="28" t="s">
        <v>54</v>
      </c>
      <c r="D21" s="29" t="s">
        <v>55</v>
      </c>
      <c r="E21" s="28" t="s">
        <v>176</v>
      </c>
      <c r="F21" s="30">
        <v>0.1407986111111111</v>
      </c>
      <c r="G21" s="13" t="str">
        <f t="shared" si="0"/>
        <v>8.07/km</v>
      </c>
      <c r="H21" s="14">
        <f t="shared" si="1"/>
        <v>0.028622685185185195</v>
      </c>
      <c r="I21" s="14">
        <f>F21-INDEX($F$5:$F$376,MATCH(D21,$D$5:$D$376,0))</f>
        <v>0.00031249999999999334</v>
      </c>
    </row>
    <row r="22" spans="1:9" s="12" customFormat="1" ht="15" customHeight="1">
      <c r="A22" s="13">
        <v>18</v>
      </c>
      <c r="B22" s="28" t="s">
        <v>57</v>
      </c>
      <c r="C22" s="28" t="s">
        <v>35</v>
      </c>
      <c r="D22" s="29" t="s">
        <v>14</v>
      </c>
      <c r="E22" s="28" t="s">
        <v>176</v>
      </c>
      <c r="F22" s="30">
        <v>0.14131944444444444</v>
      </c>
      <c r="G22" s="13" t="str">
        <f t="shared" si="0"/>
        <v>8.08/km</v>
      </c>
      <c r="H22" s="14">
        <f t="shared" si="1"/>
        <v>0.029143518518518527</v>
      </c>
      <c r="I22" s="14">
        <f>F22-INDEX($F$5:$F$376,MATCH(D22,$D$5:$D$376,0))</f>
        <v>0.029143518518518527</v>
      </c>
    </row>
    <row r="23" spans="1:9" s="12" customFormat="1" ht="15" customHeight="1">
      <c r="A23" s="13">
        <v>19</v>
      </c>
      <c r="B23" s="28" t="s">
        <v>58</v>
      </c>
      <c r="C23" s="28" t="s">
        <v>13</v>
      </c>
      <c r="D23" s="29" t="s">
        <v>25</v>
      </c>
      <c r="E23" s="28" t="s">
        <v>44</v>
      </c>
      <c r="F23" s="30">
        <v>0.14151620370370369</v>
      </c>
      <c r="G23" s="13" t="str">
        <f t="shared" si="0"/>
        <v>8.09/km</v>
      </c>
      <c r="H23" s="14">
        <f t="shared" si="1"/>
        <v>0.02934027777777777</v>
      </c>
      <c r="I23" s="14">
        <f>F23-INDEX($F$5:$F$376,MATCH(D23,$D$5:$D$376,0))</f>
        <v>0.018171296296296283</v>
      </c>
    </row>
    <row r="24" spans="1:9" s="12" customFormat="1" ht="15" customHeight="1">
      <c r="A24" s="13">
        <v>20</v>
      </c>
      <c r="B24" s="28" t="s">
        <v>59</v>
      </c>
      <c r="C24" s="28" t="s">
        <v>60</v>
      </c>
      <c r="D24" s="29" t="s">
        <v>18</v>
      </c>
      <c r="E24" s="28" t="s">
        <v>176</v>
      </c>
      <c r="F24" s="30">
        <v>0.1417824074074074</v>
      </c>
      <c r="G24" s="13" t="str">
        <f t="shared" si="0"/>
        <v>8.10/km</v>
      </c>
      <c r="H24" s="14">
        <f t="shared" si="1"/>
        <v>0.029606481481481497</v>
      </c>
      <c r="I24" s="14">
        <f>F24-INDEX($F$5:$F$376,MATCH(D24,$D$5:$D$376,0))</f>
        <v>0.021724537037037042</v>
      </c>
    </row>
    <row r="25" spans="1:9" s="12" customFormat="1" ht="15" customHeight="1">
      <c r="A25" s="13">
        <v>21</v>
      </c>
      <c r="B25" s="28" t="s">
        <v>61</v>
      </c>
      <c r="C25" s="28" t="s">
        <v>62</v>
      </c>
      <c r="D25" s="29" t="s">
        <v>38</v>
      </c>
      <c r="E25" s="28" t="s">
        <v>183</v>
      </c>
      <c r="F25" s="30">
        <v>0.1419212962962963</v>
      </c>
      <c r="G25" s="13" t="str">
        <f t="shared" si="0"/>
        <v>8.10/km</v>
      </c>
      <c r="H25" s="14">
        <f t="shared" si="1"/>
        <v>0.02974537037037038</v>
      </c>
      <c r="I25" s="14">
        <f>F25-INDEX($F$5:$F$376,MATCH(D25,$D$5:$D$376,0))</f>
        <v>0.009050925925925907</v>
      </c>
    </row>
    <row r="26" spans="1:9" s="12" customFormat="1" ht="15" customHeight="1">
      <c r="A26" s="13">
        <v>22</v>
      </c>
      <c r="B26" s="28" t="s">
        <v>63</v>
      </c>
      <c r="C26" s="28" t="s">
        <v>64</v>
      </c>
      <c r="D26" s="29" t="s">
        <v>14</v>
      </c>
      <c r="E26" s="28" t="s">
        <v>65</v>
      </c>
      <c r="F26" s="30">
        <v>0.14197916666666666</v>
      </c>
      <c r="G26" s="13" t="str">
        <f t="shared" si="0"/>
        <v>8.11/km</v>
      </c>
      <c r="H26" s="14">
        <f t="shared" si="1"/>
        <v>0.02980324074074074</v>
      </c>
      <c r="I26" s="14">
        <f>F26-INDEX($F$5:$F$376,MATCH(D26,$D$5:$D$376,0))</f>
        <v>0.02980324074074074</v>
      </c>
    </row>
    <row r="27" spans="1:9" s="12" customFormat="1" ht="15" customHeight="1">
      <c r="A27" s="13">
        <v>23</v>
      </c>
      <c r="B27" s="28" t="s">
        <v>66</v>
      </c>
      <c r="C27" s="28" t="s">
        <v>67</v>
      </c>
      <c r="D27" s="29" t="s">
        <v>25</v>
      </c>
      <c r="E27" s="28" t="s">
        <v>176</v>
      </c>
      <c r="F27" s="30">
        <v>0.1421990740740741</v>
      </c>
      <c r="G27" s="13" t="str">
        <f t="shared" si="0"/>
        <v>8.11/km</v>
      </c>
      <c r="H27" s="14">
        <f t="shared" si="1"/>
        <v>0.030023148148148174</v>
      </c>
      <c r="I27" s="14">
        <f>F27-INDEX($F$5:$F$376,MATCH(D27,$D$5:$D$376,0))</f>
        <v>0.018854166666666686</v>
      </c>
    </row>
    <row r="28" spans="1:9" s="15" customFormat="1" ht="15" customHeight="1">
      <c r="A28" s="13">
        <v>24</v>
      </c>
      <c r="B28" s="28" t="s">
        <v>68</v>
      </c>
      <c r="C28" s="28" t="s">
        <v>69</v>
      </c>
      <c r="D28" s="29" t="s">
        <v>55</v>
      </c>
      <c r="E28" s="28" t="s">
        <v>70</v>
      </c>
      <c r="F28" s="30">
        <v>0.14247685185185185</v>
      </c>
      <c r="G28" s="13" t="str">
        <f t="shared" si="0"/>
        <v>8.12/km</v>
      </c>
      <c r="H28" s="14">
        <f t="shared" si="1"/>
        <v>0.03030092592592594</v>
      </c>
      <c r="I28" s="14">
        <f>F28-INDEX($F$5:$F$376,MATCH(D28,$D$5:$D$376,0))</f>
        <v>0.0019907407407407374</v>
      </c>
    </row>
    <row r="29" spans="1:9" ht="15" customHeight="1">
      <c r="A29" s="13">
        <v>25</v>
      </c>
      <c r="B29" s="28" t="s">
        <v>71</v>
      </c>
      <c r="C29" s="28" t="s">
        <v>72</v>
      </c>
      <c r="D29" s="29" t="s">
        <v>18</v>
      </c>
      <c r="E29" s="28" t="s">
        <v>73</v>
      </c>
      <c r="F29" s="30">
        <v>0.14248842592592592</v>
      </c>
      <c r="G29" s="13" t="str">
        <f t="shared" si="0"/>
        <v>8.12/km</v>
      </c>
      <c r="H29" s="14">
        <f t="shared" si="1"/>
        <v>0.030312500000000006</v>
      </c>
      <c r="I29" s="14">
        <f>F29-INDEX($F$5:$F$376,MATCH(D29,$D$5:$D$376,0))</f>
        <v>0.02243055555555555</v>
      </c>
    </row>
    <row r="30" spans="1:9" ht="15" customHeight="1">
      <c r="A30" s="13">
        <v>26</v>
      </c>
      <c r="B30" s="28" t="s">
        <v>74</v>
      </c>
      <c r="C30" s="28" t="s">
        <v>75</v>
      </c>
      <c r="D30" s="29" t="s">
        <v>76</v>
      </c>
      <c r="E30" s="28" t="s">
        <v>77</v>
      </c>
      <c r="F30" s="30">
        <v>0.1436574074074074</v>
      </c>
      <c r="G30" s="13" t="str">
        <f t="shared" si="0"/>
        <v>8.16/km</v>
      </c>
      <c r="H30" s="14">
        <f t="shared" si="1"/>
        <v>0.031481481481481485</v>
      </c>
      <c r="I30" s="14">
        <f>F30-INDEX($F$5:$F$376,MATCH(D30,$D$5:$D$376,0))</f>
        <v>0</v>
      </c>
    </row>
    <row r="31" spans="1:9" ht="15" customHeight="1">
      <c r="A31" s="13">
        <v>27</v>
      </c>
      <c r="B31" s="28" t="s">
        <v>78</v>
      </c>
      <c r="C31" s="28" t="s">
        <v>79</v>
      </c>
      <c r="D31" s="29" t="s">
        <v>25</v>
      </c>
      <c r="E31" s="28" t="s">
        <v>28</v>
      </c>
      <c r="F31" s="30">
        <v>0.14847222222222223</v>
      </c>
      <c r="G31" s="13" t="str">
        <f t="shared" si="0"/>
        <v>8.33/km</v>
      </c>
      <c r="H31" s="14">
        <f t="shared" si="1"/>
        <v>0.03629629629629631</v>
      </c>
      <c r="I31" s="14">
        <f>F31-INDEX($F$5:$F$376,MATCH(D31,$D$5:$D$376,0))</f>
        <v>0.025127314814814825</v>
      </c>
    </row>
    <row r="32" spans="1:9" ht="15" customHeight="1">
      <c r="A32" s="13">
        <v>28</v>
      </c>
      <c r="B32" s="28" t="s">
        <v>80</v>
      </c>
      <c r="C32" s="28" t="s">
        <v>81</v>
      </c>
      <c r="D32" s="29" t="s">
        <v>41</v>
      </c>
      <c r="E32" s="28" t="s">
        <v>70</v>
      </c>
      <c r="F32" s="30">
        <v>0.15497685185185187</v>
      </c>
      <c r="G32" s="13" t="str">
        <f t="shared" si="0"/>
        <v>8.56/km</v>
      </c>
      <c r="H32" s="14">
        <f t="shared" si="1"/>
        <v>0.04280092592592595</v>
      </c>
      <c r="I32" s="14">
        <f>F32-INDEX($F$5:$F$376,MATCH(D32,$D$5:$D$376,0))</f>
        <v>0.021932870370370394</v>
      </c>
    </row>
    <row r="33" spans="1:9" ht="15" customHeight="1">
      <c r="A33" s="13">
        <v>29</v>
      </c>
      <c r="B33" s="28" t="s">
        <v>82</v>
      </c>
      <c r="C33" s="28" t="s">
        <v>83</v>
      </c>
      <c r="D33" s="29" t="s">
        <v>76</v>
      </c>
      <c r="E33" s="28" t="s">
        <v>84</v>
      </c>
      <c r="F33" s="30">
        <v>0.15524305555555554</v>
      </c>
      <c r="G33" s="13" t="str">
        <f t="shared" si="0"/>
        <v>8.57/km</v>
      </c>
      <c r="H33" s="14">
        <f t="shared" si="1"/>
        <v>0.04306712962962962</v>
      </c>
      <c r="I33" s="14">
        <f>F33-INDEX($F$5:$F$376,MATCH(D33,$D$5:$D$376,0))</f>
        <v>0.011585648148148137</v>
      </c>
    </row>
    <row r="34" spans="1:9" ht="15" customHeight="1">
      <c r="A34" s="13">
        <v>30</v>
      </c>
      <c r="B34" s="28" t="s">
        <v>85</v>
      </c>
      <c r="C34" s="28" t="s">
        <v>86</v>
      </c>
      <c r="D34" s="29" t="s">
        <v>38</v>
      </c>
      <c r="E34" s="28" t="s">
        <v>175</v>
      </c>
      <c r="F34" s="30">
        <v>0.15731481481481482</v>
      </c>
      <c r="G34" s="13" t="str">
        <f t="shared" si="0"/>
        <v>9.04/km</v>
      </c>
      <c r="H34" s="14">
        <f t="shared" si="1"/>
        <v>0.04513888888888891</v>
      </c>
      <c r="I34" s="14">
        <f>F34-INDEX($F$5:$F$376,MATCH(D34,$D$5:$D$376,0))</f>
        <v>0.024444444444444435</v>
      </c>
    </row>
    <row r="35" spans="1:9" ht="15" customHeight="1">
      <c r="A35" s="13">
        <v>31</v>
      </c>
      <c r="B35" s="28" t="s">
        <v>87</v>
      </c>
      <c r="C35" s="28" t="s">
        <v>13</v>
      </c>
      <c r="D35" s="29" t="s">
        <v>88</v>
      </c>
      <c r="E35" s="28" t="s">
        <v>89</v>
      </c>
      <c r="F35" s="30">
        <v>0.15800925925925927</v>
      </c>
      <c r="G35" s="13" t="str">
        <f t="shared" si="0"/>
        <v>9.06/km</v>
      </c>
      <c r="H35" s="14">
        <f t="shared" si="1"/>
        <v>0.04583333333333335</v>
      </c>
      <c r="I35" s="14">
        <f>F35-INDEX($F$5:$F$376,MATCH(D35,$D$5:$D$376,0))</f>
        <v>0</v>
      </c>
    </row>
    <row r="36" spans="1:9" ht="15" customHeight="1">
      <c r="A36" s="13">
        <v>32</v>
      </c>
      <c r="B36" s="28" t="s">
        <v>90</v>
      </c>
      <c r="C36" s="28" t="s">
        <v>91</v>
      </c>
      <c r="D36" s="29" t="s">
        <v>14</v>
      </c>
      <c r="E36" s="28" t="s">
        <v>92</v>
      </c>
      <c r="F36" s="30">
        <v>0.15877314814814816</v>
      </c>
      <c r="G36" s="13" t="str">
        <f t="shared" si="0"/>
        <v>9.09/km</v>
      </c>
      <c r="H36" s="14">
        <f t="shared" si="1"/>
        <v>0.04659722222222225</v>
      </c>
      <c r="I36" s="14">
        <f>F36-INDEX($F$5:$F$376,MATCH(D36,$D$5:$D$376,0))</f>
        <v>0.04659722222222225</v>
      </c>
    </row>
    <row r="37" spans="1:9" ht="15" customHeight="1">
      <c r="A37" s="13">
        <v>33</v>
      </c>
      <c r="B37" s="28" t="s">
        <v>93</v>
      </c>
      <c r="C37" s="28" t="s">
        <v>94</v>
      </c>
      <c r="D37" s="29" t="s">
        <v>14</v>
      </c>
      <c r="E37" s="28" t="s">
        <v>95</v>
      </c>
      <c r="F37" s="30">
        <v>0.1587847222222222</v>
      </c>
      <c r="G37" s="13" t="str">
        <f t="shared" si="0"/>
        <v>9.09/km</v>
      </c>
      <c r="H37" s="14">
        <f t="shared" si="1"/>
        <v>0.04660879629629629</v>
      </c>
      <c r="I37" s="14">
        <f>F37-INDEX($F$5:$F$376,MATCH(D37,$D$5:$D$376,0))</f>
        <v>0.04660879629629629</v>
      </c>
    </row>
    <row r="38" spans="1:9" ht="15" customHeight="1">
      <c r="A38" s="13">
        <v>34</v>
      </c>
      <c r="B38" s="28" t="s">
        <v>96</v>
      </c>
      <c r="C38" s="28" t="s">
        <v>97</v>
      </c>
      <c r="D38" s="29" t="s">
        <v>55</v>
      </c>
      <c r="E38" s="28" t="s">
        <v>98</v>
      </c>
      <c r="F38" s="30">
        <v>0.1615162037037037</v>
      </c>
      <c r="G38" s="13" t="str">
        <f t="shared" si="0"/>
        <v>9.18/km</v>
      </c>
      <c r="H38" s="14">
        <f t="shared" si="1"/>
        <v>0.04934027777777779</v>
      </c>
      <c r="I38" s="14">
        <f>F38-INDEX($F$5:$F$376,MATCH(D38,$D$5:$D$376,0))</f>
        <v>0.021030092592592586</v>
      </c>
    </row>
    <row r="39" spans="1:9" ht="15" customHeight="1">
      <c r="A39" s="13">
        <v>35</v>
      </c>
      <c r="B39" s="28" t="s">
        <v>99</v>
      </c>
      <c r="C39" s="28" t="s">
        <v>83</v>
      </c>
      <c r="D39" s="29" t="s">
        <v>41</v>
      </c>
      <c r="E39" s="28" t="s">
        <v>100</v>
      </c>
      <c r="F39" s="30">
        <v>0.16440972222222222</v>
      </c>
      <c r="G39" s="13" t="str">
        <f t="shared" si="0"/>
        <v>9.28/km</v>
      </c>
      <c r="H39" s="14">
        <f t="shared" si="1"/>
        <v>0.052233796296296306</v>
      </c>
      <c r="I39" s="14">
        <f>F39-INDEX($F$5:$F$376,MATCH(D39,$D$5:$D$376,0))</f>
        <v>0.03136574074074075</v>
      </c>
    </row>
    <row r="40" spans="1:9" ht="15" customHeight="1">
      <c r="A40" s="13">
        <v>36</v>
      </c>
      <c r="B40" s="28" t="s">
        <v>101</v>
      </c>
      <c r="C40" s="28" t="s">
        <v>102</v>
      </c>
      <c r="D40" s="29" t="s">
        <v>41</v>
      </c>
      <c r="E40" s="28" t="s">
        <v>103</v>
      </c>
      <c r="F40" s="30">
        <v>0.16530092592592593</v>
      </c>
      <c r="G40" s="13" t="str">
        <f t="shared" si="0"/>
        <v>9.31/km</v>
      </c>
      <c r="H40" s="14">
        <f t="shared" si="1"/>
        <v>0.05312500000000002</v>
      </c>
      <c r="I40" s="14">
        <f>F40-INDEX($F$5:$F$376,MATCH(D40,$D$5:$D$376,0))</f>
        <v>0.03225694444444446</v>
      </c>
    </row>
    <row r="41" spans="1:9" ht="15" customHeight="1">
      <c r="A41" s="13">
        <v>37</v>
      </c>
      <c r="B41" s="28" t="s">
        <v>104</v>
      </c>
      <c r="C41" s="28" t="s">
        <v>54</v>
      </c>
      <c r="D41" s="29" t="s">
        <v>55</v>
      </c>
      <c r="E41" s="28" t="s">
        <v>176</v>
      </c>
      <c r="F41" s="30">
        <v>0.1660300925925926</v>
      </c>
      <c r="G41" s="13" t="str">
        <f t="shared" si="0"/>
        <v>9.34/km</v>
      </c>
      <c r="H41" s="14">
        <f t="shared" si="1"/>
        <v>0.05385416666666669</v>
      </c>
      <c r="I41" s="14">
        <f>F41-INDEX($F$5:$F$376,MATCH(D41,$D$5:$D$376,0))</f>
        <v>0.025543981481481487</v>
      </c>
    </row>
    <row r="42" spans="1:9" ht="15" customHeight="1">
      <c r="A42" s="13">
        <v>38</v>
      </c>
      <c r="B42" s="28" t="s">
        <v>105</v>
      </c>
      <c r="C42" s="28" t="s">
        <v>20</v>
      </c>
      <c r="D42" s="29" t="s">
        <v>14</v>
      </c>
      <c r="E42" s="28" t="s">
        <v>33</v>
      </c>
      <c r="F42" s="30">
        <v>0.16877314814814814</v>
      </c>
      <c r="G42" s="13" t="str">
        <f t="shared" si="0"/>
        <v>9.43/km</v>
      </c>
      <c r="H42" s="14">
        <f t="shared" si="1"/>
        <v>0.05659722222222223</v>
      </c>
      <c r="I42" s="14">
        <f>F42-INDEX($F$5:$F$376,MATCH(D42,$D$5:$D$376,0))</f>
        <v>0.05659722222222223</v>
      </c>
    </row>
    <row r="43" spans="1:9" ht="15" customHeight="1">
      <c r="A43" s="13">
        <v>39</v>
      </c>
      <c r="B43" s="28" t="s">
        <v>106</v>
      </c>
      <c r="C43" s="28" t="s">
        <v>13</v>
      </c>
      <c r="D43" s="29" t="s">
        <v>38</v>
      </c>
      <c r="E43" s="28" t="s">
        <v>107</v>
      </c>
      <c r="F43" s="30">
        <v>0.16909722222222223</v>
      </c>
      <c r="G43" s="13" t="str">
        <f t="shared" si="0"/>
        <v>9.44/km</v>
      </c>
      <c r="H43" s="14">
        <f t="shared" si="1"/>
        <v>0.05692129629629632</v>
      </c>
      <c r="I43" s="14">
        <f>F43-INDEX($F$5:$F$376,MATCH(D43,$D$5:$D$376,0))</f>
        <v>0.03622685185185184</v>
      </c>
    </row>
    <row r="44" spans="1:9" ht="15" customHeight="1">
      <c r="A44" s="13">
        <v>40</v>
      </c>
      <c r="B44" s="28" t="s">
        <v>108</v>
      </c>
      <c r="C44" s="28" t="s">
        <v>109</v>
      </c>
      <c r="D44" s="29" t="s">
        <v>55</v>
      </c>
      <c r="E44" s="28" t="s">
        <v>110</v>
      </c>
      <c r="F44" s="30">
        <v>0.1693287037037037</v>
      </c>
      <c r="G44" s="13" t="str">
        <f t="shared" si="0"/>
        <v>9.45/km</v>
      </c>
      <c r="H44" s="14">
        <f t="shared" si="1"/>
        <v>0.05715277777777779</v>
      </c>
      <c r="I44" s="14">
        <f>F44-INDEX($F$5:$F$376,MATCH(D44,$D$5:$D$376,0))</f>
        <v>0.028842592592592586</v>
      </c>
    </row>
    <row r="45" spans="1:9" ht="15" customHeight="1">
      <c r="A45" s="13">
        <v>41</v>
      </c>
      <c r="B45" s="28" t="s">
        <v>111</v>
      </c>
      <c r="C45" s="28" t="s">
        <v>112</v>
      </c>
      <c r="D45" s="29" t="s">
        <v>55</v>
      </c>
      <c r="E45" s="28" t="s">
        <v>113</v>
      </c>
      <c r="F45" s="30">
        <v>0.1693402777777778</v>
      </c>
      <c r="G45" s="13" t="str">
        <f t="shared" si="0"/>
        <v>9.45/km</v>
      </c>
      <c r="H45" s="14">
        <f t="shared" si="1"/>
        <v>0.05716435185185188</v>
      </c>
      <c r="I45" s="14">
        <f>F45-INDEX($F$5:$F$376,MATCH(D45,$D$5:$D$376,0))</f>
        <v>0.02885416666666668</v>
      </c>
    </row>
    <row r="46" spans="1:9" ht="15" customHeight="1">
      <c r="A46" s="13">
        <v>42</v>
      </c>
      <c r="B46" s="28" t="s">
        <v>114</v>
      </c>
      <c r="C46" s="28" t="s">
        <v>13</v>
      </c>
      <c r="D46" s="29" t="s">
        <v>55</v>
      </c>
      <c r="E46" s="28" t="s">
        <v>115</v>
      </c>
      <c r="F46" s="30">
        <v>0.16944444444444443</v>
      </c>
      <c r="G46" s="13" t="str">
        <f t="shared" si="0"/>
        <v>9.46/km</v>
      </c>
      <c r="H46" s="14">
        <f t="shared" si="1"/>
        <v>0.05726851851851851</v>
      </c>
      <c r="I46" s="14">
        <f>F46-INDEX($F$5:$F$376,MATCH(D46,$D$5:$D$376,0))</f>
        <v>0.028958333333333308</v>
      </c>
    </row>
    <row r="47" spans="1:9" ht="15" customHeight="1">
      <c r="A47" s="13">
        <v>43</v>
      </c>
      <c r="B47" s="28" t="s">
        <v>116</v>
      </c>
      <c r="C47" s="28" t="s">
        <v>117</v>
      </c>
      <c r="D47" s="29" t="s">
        <v>14</v>
      </c>
      <c r="E47" s="28" t="s">
        <v>118</v>
      </c>
      <c r="F47" s="30">
        <v>0.17162037037037037</v>
      </c>
      <c r="G47" s="13" t="str">
        <f t="shared" si="0"/>
        <v>9.53/km</v>
      </c>
      <c r="H47" s="14">
        <f t="shared" si="1"/>
        <v>0.05944444444444445</v>
      </c>
      <c r="I47" s="14">
        <f>F47-INDEX($F$5:$F$376,MATCH(D47,$D$5:$D$376,0))</f>
        <v>0.05944444444444445</v>
      </c>
    </row>
    <row r="48" spans="1:9" ht="15" customHeight="1">
      <c r="A48" s="13">
        <v>44</v>
      </c>
      <c r="B48" s="28" t="s">
        <v>119</v>
      </c>
      <c r="C48" s="28" t="s">
        <v>120</v>
      </c>
      <c r="D48" s="29" t="s">
        <v>76</v>
      </c>
      <c r="E48" s="28" t="s">
        <v>176</v>
      </c>
      <c r="F48" s="30">
        <v>0.17609953703703704</v>
      </c>
      <c r="G48" s="13" t="str">
        <f t="shared" si="0"/>
        <v>10.09/km</v>
      </c>
      <c r="H48" s="14">
        <f t="shared" si="1"/>
        <v>0.06392361111111113</v>
      </c>
      <c r="I48" s="14">
        <f>F48-INDEX($F$5:$F$376,MATCH(D48,$D$5:$D$376,0))</f>
        <v>0.03244212962962964</v>
      </c>
    </row>
    <row r="49" spans="1:9" ht="15" customHeight="1">
      <c r="A49" s="13">
        <v>45</v>
      </c>
      <c r="B49" s="28" t="s">
        <v>121</v>
      </c>
      <c r="C49" s="28" t="s">
        <v>122</v>
      </c>
      <c r="D49" s="29" t="s">
        <v>18</v>
      </c>
      <c r="E49" s="28" t="s">
        <v>123</v>
      </c>
      <c r="F49" s="30">
        <v>0.1796875</v>
      </c>
      <c r="G49" s="13" t="str">
        <f t="shared" si="0"/>
        <v>10.21/km</v>
      </c>
      <c r="H49" s="14">
        <f t="shared" si="1"/>
        <v>0.06751157407407408</v>
      </c>
      <c r="I49" s="14">
        <f>F49-INDEX($F$5:$F$376,MATCH(D49,$D$5:$D$376,0))</f>
        <v>0.05962962962962963</v>
      </c>
    </row>
    <row r="50" spans="1:9" ht="15" customHeight="1">
      <c r="A50" s="13">
        <v>46</v>
      </c>
      <c r="B50" s="28" t="s">
        <v>124</v>
      </c>
      <c r="C50" s="28" t="s">
        <v>125</v>
      </c>
      <c r="D50" s="29" t="s">
        <v>25</v>
      </c>
      <c r="E50" s="28" t="s">
        <v>182</v>
      </c>
      <c r="F50" s="30">
        <v>0.17969907407407407</v>
      </c>
      <c r="G50" s="13" t="str">
        <f t="shared" si="0"/>
        <v>10.21/km</v>
      </c>
      <c r="H50" s="14">
        <f t="shared" si="1"/>
        <v>0.06752314814814815</v>
      </c>
      <c r="I50" s="14">
        <f>F50-INDEX($F$5:$F$376,MATCH(D50,$D$5:$D$376,0))</f>
        <v>0.056354166666666664</v>
      </c>
    </row>
    <row r="51" spans="1:9" ht="15" customHeight="1">
      <c r="A51" s="13">
        <v>47</v>
      </c>
      <c r="B51" s="28" t="s">
        <v>126</v>
      </c>
      <c r="C51" s="28" t="s">
        <v>30</v>
      </c>
      <c r="D51" s="29" t="s">
        <v>25</v>
      </c>
      <c r="E51" s="28" t="s">
        <v>127</v>
      </c>
      <c r="F51" s="30">
        <v>0.18142361111111113</v>
      </c>
      <c r="G51" s="13" t="str">
        <f t="shared" si="0"/>
        <v>10.27/km</v>
      </c>
      <c r="H51" s="14">
        <f t="shared" si="1"/>
        <v>0.06924768518518522</v>
      </c>
      <c r="I51" s="14">
        <f>F51-INDEX($F$5:$F$376,MATCH(D51,$D$5:$D$376,0))</f>
        <v>0.05807870370370373</v>
      </c>
    </row>
    <row r="52" spans="1:9" ht="15" customHeight="1">
      <c r="A52" s="13">
        <v>48</v>
      </c>
      <c r="B52" s="28" t="s">
        <v>128</v>
      </c>
      <c r="C52" s="28" t="s">
        <v>129</v>
      </c>
      <c r="D52" s="29" t="s">
        <v>18</v>
      </c>
      <c r="E52" s="28" t="s">
        <v>130</v>
      </c>
      <c r="F52" s="30">
        <v>0.18180555555555555</v>
      </c>
      <c r="G52" s="13" t="str">
        <f t="shared" si="0"/>
        <v>10.28/km</v>
      </c>
      <c r="H52" s="14">
        <f t="shared" si="1"/>
        <v>0.06962962962962964</v>
      </c>
      <c r="I52" s="14">
        <f>F52-INDEX($F$5:$F$376,MATCH(D52,$D$5:$D$376,0))</f>
        <v>0.06174768518518518</v>
      </c>
    </row>
    <row r="53" spans="1:9" ht="15" customHeight="1">
      <c r="A53" s="13">
        <v>49</v>
      </c>
      <c r="B53" s="28" t="s">
        <v>131</v>
      </c>
      <c r="C53" s="28" t="s">
        <v>132</v>
      </c>
      <c r="D53" s="29" t="s">
        <v>25</v>
      </c>
      <c r="E53" s="28" t="s">
        <v>70</v>
      </c>
      <c r="F53" s="30">
        <v>0.18211805555555557</v>
      </c>
      <c r="G53" s="13" t="str">
        <f t="shared" si="0"/>
        <v>10.29/km</v>
      </c>
      <c r="H53" s="14">
        <f t="shared" si="1"/>
        <v>0.06994212962962966</v>
      </c>
      <c r="I53" s="14">
        <f>F53-INDEX($F$5:$F$376,MATCH(D53,$D$5:$D$376,0))</f>
        <v>0.05877314814814817</v>
      </c>
    </row>
    <row r="54" spans="1:9" ht="15" customHeight="1">
      <c r="A54" s="13">
        <v>50</v>
      </c>
      <c r="B54" s="28" t="s">
        <v>133</v>
      </c>
      <c r="C54" s="28" t="s">
        <v>134</v>
      </c>
      <c r="D54" s="29" t="s">
        <v>14</v>
      </c>
      <c r="E54" s="28" t="s">
        <v>110</v>
      </c>
      <c r="F54" s="30">
        <v>0.18247685185185183</v>
      </c>
      <c r="G54" s="13" t="str">
        <f t="shared" si="0"/>
        <v>10.31/km</v>
      </c>
      <c r="H54" s="14">
        <f t="shared" si="1"/>
        <v>0.07030092592592592</v>
      </c>
      <c r="I54" s="14">
        <f>F54-INDEX($F$5:$F$376,MATCH(D54,$D$5:$D$376,0))</f>
        <v>0.07030092592592592</v>
      </c>
    </row>
    <row r="55" spans="1:9" ht="15" customHeight="1">
      <c r="A55" s="13">
        <v>51</v>
      </c>
      <c r="B55" s="28" t="s">
        <v>135</v>
      </c>
      <c r="C55" s="28" t="s">
        <v>136</v>
      </c>
      <c r="D55" s="29" t="s">
        <v>38</v>
      </c>
      <c r="E55" s="28" t="s">
        <v>77</v>
      </c>
      <c r="F55" s="30">
        <v>0.18349537037037036</v>
      </c>
      <c r="G55" s="13" t="str">
        <f t="shared" si="0"/>
        <v>10.34/km</v>
      </c>
      <c r="H55" s="14">
        <f t="shared" si="1"/>
        <v>0.07131944444444445</v>
      </c>
      <c r="I55" s="14">
        <f>F55-INDEX($F$5:$F$376,MATCH(D55,$D$5:$D$376,0))</f>
        <v>0.050624999999999976</v>
      </c>
    </row>
    <row r="56" spans="1:9" ht="15" customHeight="1">
      <c r="A56" s="13">
        <v>52</v>
      </c>
      <c r="B56" s="28" t="s">
        <v>137</v>
      </c>
      <c r="C56" s="28" t="s">
        <v>30</v>
      </c>
      <c r="D56" s="29" t="s">
        <v>76</v>
      </c>
      <c r="E56" s="28" t="s">
        <v>39</v>
      </c>
      <c r="F56" s="30">
        <v>0.18373842592592593</v>
      </c>
      <c r="G56" s="13" t="str">
        <f t="shared" si="0"/>
        <v>10.35/km</v>
      </c>
      <c r="H56" s="14">
        <f t="shared" si="1"/>
        <v>0.07156250000000001</v>
      </c>
      <c r="I56" s="14">
        <f>F56-INDEX($F$5:$F$376,MATCH(D56,$D$5:$D$376,0))</f>
        <v>0.04008101851851853</v>
      </c>
    </row>
    <row r="57" spans="1:9" ht="15" customHeight="1">
      <c r="A57" s="13">
        <v>53</v>
      </c>
      <c r="B57" s="28" t="s">
        <v>138</v>
      </c>
      <c r="C57" s="28" t="s">
        <v>139</v>
      </c>
      <c r="D57" s="29" t="s">
        <v>41</v>
      </c>
      <c r="E57" s="28" t="s">
        <v>140</v>
      </c>
      <c r="F57" s="30">
        <v>0.18773148148148147</v>
      </c>
      <c r="G57" s="13" t="str">
        <f t="shared" si="0"/>
        <v>10.49/km</v>
      </c>
      <c r="H57" s="14">
        <f t="shared" si="1"/>
        <v>0.07555555555555556</v>
      </c>
      <c r="I57" s="14">
        <f>F57-INDEX($F$5:$F$376,MATCH(D57,$D$5:$D$376,0))</f>
        <v>0.0546875</v>
      </c>
    </row>
    <row r="58" spans="1:9" ht="15" customHeight="1">
      <c r="A58" s="13">
        <v>54</v>
      </c>
      <c r="B58" s="28" t="s">
        <v>141</v>
      </c>
      <c r="C58" s="28" t="s">
        <v>83</v>
      </c>
      <c r="D58" s="29" t="s">
        <v>55</v>
      </c>
      <c r="E58" s="28" t="s">
        <v>178</v>
      </c>
      <c r="F58" s="30">
        <v>0.18879629629629627</v>
      </c>
      <c r="G58" s="13" t="str">
        <f t="shared" si="0"/>
        <v>10.52/km</v>
      </c>
      <c r="H58" s="14">
        <f t="shared" si="1"/>
        <v>0.07662037037037035</v>
      </c>
      <c r="I58" s="14">
        <f>F58-INDEX($F$5:$F$376,MATCH(D58,$D$5:$D$376,0))</f>
        <v>0.04831018518518515</v>
      </c>
    </row>
    <row r="59" spans="1:9" ht="15" customHeight="1">
      <c r="A59" s="13">
        <v>55</v>
      </c>
      <c r="B59" s="28" t="s">
        <v>142</v>
      </c>
      <c r="C59" s="28" t="s">
        <v>69</v>
      </c>
      <c r="D59" s="29" t="s">
        <v>41</v>
      </c>
      <c r="E59" s="28" t="s">
        <v>143</v>
      </c>
      <c r="F59" s="30">
        <v>0.19172453703703704</v>
      </c>
      <c r="G59" s="13" t="str">
        <f t="shared" si="0"/>
        <v>11.03/km</v>
      </c>
      <c r="H59" s="14">
        <f t="shared" si="1"/>
        <v>0.07954861111111113</v>
      </c>
      <c r="I59" s="14">
        <f>F59-INDEX($F$5:$F$376,MATCH(D59,$D$5:$D$376,0))</f>
        <v>0.05868055555555557</v>
      </c>
    </row>
    <row r="60" spans="1:9" ht="15" customHeight="1">
      <c r="A60" s="13">
        <v>56</v>
      </c>
      <c r="B60" s="28" t="s">
        <v>144</v>
      </c>
      <c r="C60" s="28" t="s">
        <v>145</v>
      </c>
      <c r="D60" s="29" t="s">
        <v>41</v>
      </c>
      <c r="E60" s="28" t="s">
        <v>180</v>
      </c>
      <c r="F60" s="30">
        <v>0.1925462962962963</v>
      </c>
      <c r="G60" s="13" t="str">
        <f t="shared" si="0"/>
        <v>11.05/km</v>
      </c>
      <c r="H60" s="14">
        <f t="shared" si="1"/>
        <v>0.08037037037037038</v>
      </c>
      <c r="I60" s="14">
        <f>F60-INDEX($F$5:$F$376,MATCH(D60,$D$5:$D$376,0))</f>
        <v>0.05950231481481483</v>
      </c>
    </row>
    <row r="61" spans="1:9" ht="15" customHeight="1">
      <c r="A61" s="13">
        <v>57</v>
      </c>
      <c r="B61" s="28" t="s">
        <v>104</v>
      </c>
      <c r="C61" s="28" t="s">
        <v>146</v>
      </c>
      <c r="D61" s="29" t="s">
        <v>18</v>
      </c>
      <c r="E61" s="28" t="s">
        <v>147</v>
      </c>
      <c r="F61" s="30">
        <v>0.19270833333333334</v>
      </c>
      <c r="G61" s="13" t="str">
        <f t="shared" si="0"/>
        <v>11.06/km</v>
      </c>
      <c r="H61" s="14">
        <f t="shared" si="1"/>
        <v>0.08053240740740743</v>
      </c>
      <c r="I61" s="14">
        <f>F61-INDEX($F$5:$F$376,MATCH(D61,$D$5:$D$376,0))</f>
        <v>0.07265046296296297</v>
      </c>
    </row>
    <row r="62" spans="1:9" ht="15" customHeight="1">
      <c r="A62" s="13">
        <v>58</v>
      </c>
      <c r="B62" s="28" t="s">
        <v>126</v>
      </c>
      <c r="C62" s="28" t="s">
        <v>148</v>
      </c>
      <c r="D62" s="29" t="s">
        <v>25</v>
      </c>
      <c r="E62" s="28" t="s">
        <v>149</v>
      </c>
      <c r="F62" s="30">
        <v>0.19363425925925926</v>
      </c>
      <c r="G62" s="13" t="str">
        <f t="shared" si="0"/>
        <v>11.09/km</v>
      </c>
      <c r="H62" s="14">
        <f t="shared" si="1"/>
        <v>0.08145833333333334</v>
      </c>
      <c r="I62" s="14">
        <f>F62-INDEX($F$5:$F$376,MATCH(D62,$D$5:$D$376,0))</f>
        <v>0.07028935185185185</v>
      </c>
    </row>
    <row r="63" spans="1:9" ht="15" customHeight="1">
      <c r="A63" s="13">
        <v>59</v>
      </c>
      <c r="B63" s="28" t="s">
        <v>150</v>
      </c>
      <c r="C63" s="28" t="s">
        <v>151</v>
      </c>
      <c r="D63" s="29" t="s">
        <v>38</v>
      </c>
      <c r="E63" s="28" t="s">
        <v>65</v>
      </c>
      <c r="F63" s="30">
        <v>0.19615740740740742</v>
      </c>
      <c r="G63" s="13" t="str">
        <f t="shared" si="0"/>
        <v>11.18/km</v>
      </c>
      <c r="H63" s="14">
        <f t="shared" si="1"/>
        <v>0.0839814814814815</v>
      </c>
      <c r="I63" s="14">
        <f>F63-INDEX($F$5:$F$376,MATCH(D63,$D$5:$D$376,0))</f>
        <v>0.06328703703703703</v>
      </c>
    </row>
    <row r="64" spans="1:9" ht="15" customHeight="1">
      <c r="A64" s="13">
        <v>60</v>
      </c>
      <c r="B64" s="28" t="s">
        <v>82</v>
      </c>
      <c r="C64" s="28" t="s">
        <v>152</v>
      </c>
      <c r="D64" s="29" t="s">
        <v>14</v>
      </c>
      <c r="E64" s="28" t="s">
        <v>65</v>
      </c>
      <c r="F64" s="30">
        <v>0.1977662037037037</v>
      </c>
      <c r="G64" s="13" t="str">
        <f t="shared" si="0"/>
        <v>11.23/km</v>
      </c>
      <c r="H64" s="14">
        <f t="shared" si="1"/>
        <v>0.08559027777777779</v>
      </c>
      <c r="I64" s="14">
        <f>F64-INDEX($F$5:$F$376,MATCH(D64,$D$5:$D$376,0))</f>
        <v>0.08559027777777779</v>
      </c>
    </row>
    <row r="65" spans="1:9" ht="15" customHeight="1">
      <c r="A65" s="13">
        <v>61</v>
      </c>
      <c r="B65" s="28" t="s">
        <v>153</v>
      </c>
      <c r="C65" s="28" t="s">
        <v>27</v>
      </c>
      <c r="D65" s="29" t="s">
        <v>38</v>
      </c>
      <c r="E65" s="28" t="s">
        <v>47</v>
      </c>
      <c r="F65" s="30">
        <v>0.19777777777777775</v>
      </c>
      <c r="G65" s="13" t="str">
        <f t="shared" si="0"/>
        <v>11.24/km</v>
      </c>
      <c r="H65" s="14">
        <f t="shared" si="1"/>
        <v>0.08560185185185183</v>
      </c>
      <c r="I65" s="14">
        <f>F65-INDEX($F$5:$F$376,MATCH(D65,$D$5:$D$376,0))</f>
        <v>0.06490740740740736</v>
      </c>
    </row>
    <row r="66" spans="1:9" ht="15" customHeight="1">
      <c r="A66" s="13">
        <v>62</v>
      </c>
      <c r="B66" s="28" t="s">
        <v>154</v>
      </c>
      <c r="C66" s="28" t="s">
        <v>155</v>
      </c>
      <c r="D66" s="29" t="s">
        <v>18</v>
      </c>
      <c r="E66" s="28" t="s">
        <v>47</v>
      </c>
      <c r="F66" s="30">
        <v>0.19778935185185187</v>
      </c>
      <c r="G66" s="13" t="str">
        <f t="shared" si="0"/>
        <v>11.24/km</v>
      </c>
      <c r="H66" s="14">
        <f t="shared" si="1"/>
        <v>0.08561342592592595</v>
      </c>
      <c r="I66" s="14">
        <f>F66-INDEX($F$5:$F$376,MATCH(D66,$D$5:$D$376,0))</f>
        <v>0.0777314814814815</v>
      </c>
    </row>
    <row r="67" spans="1:9" ht="15" customHeight="1">
      <c r="A67" s="13">
        <v>63</v>
      </c>
      <c r="B67" s="28" t="s">
        <v>156</v>
      </c>
      <c r="C67" s="28" t="s">
        <v>27</v>
      </c>
      <c r="D67" s="29" t="s">
        <v>38</v>
      </c>
      <c r="E67" s="28" t="s">
        <v>70</v>
      </c>
      <c r="F67" s="30">
        <v>0.20113425925925923</v>
      </c>
      <c r="G67" s="13" t="str">
        <f t="shared" si="0"/>
        <v>11.35/km</v>
      </c>
      <c r="H67" s="14">
        <f t="shared" si="1"/>
        <v>0.08895833333333332</v>
      </c>
      <c r="I67" s="14">
        <f>F67-INDEX($F$5:$F$376,MATCH(D67,$D$5:$D$376,0))</f>
        <v>0.06826388888888885</v>
      </c>
    </row>
    <row r="68" spans="1:9" ht="15" customHeight="1">
      <c r="A68" s="13">
        <v>64</v>
      </c>
      <c r="B68" s="28" t="s">
        <v>157</v>
      </c>
      <c r="C68" s="28" t="s">
        <v>60</v>
      </c>
      <c r="D68" s="29" t="s">
        <v>14</v>
      </c>
      <c r="E68" s="28" t="s">
        <v>115</v>
      </c>
      <c r="F68" s="30">
        <v>0.20180555555555557</v>
      </c>
      <c r="G68" s="13" t="str">
        <f t="shared" si="0"/>
        <v>11.37/km</v>
      </c>
      <c r="H68" s="14">
        <f t="shared" si="1"/>
        <v>0.08962962962962966</v>
      </c>
      <c r="I68" s="14">
        <f>F68-INDEX($F$5:$F$376,MATCH(D68,$D$5:$D$376,0))</f>
        <v>0.08962962962962966</v>
      </c>
    </row>
    <row r="69" spans="1:9" ht="15" customHeight="1">
      <c r="A69" s="13">
        <v>65</v>
      </c>
      <c r="B69" s="28" t="s">
        <v>158</v>
      </c>
      <c r="C69" s="28" t="s">
        <v>159</v>
      </c>
      <c r="D69" s="29" t="s">
        <v>25</v>
      </c>
      <c r="E69" s="28" t="s">
        <v>176</v>
      </c>
      <c r="F69" s="30">
        <v>0.2021990740740741</v>
      </c>
      <c r="G69" s="13" t="str">
        <f aca="true" t="shared" si="2" ref="G69:G76">TEXT(INT((HOUR(F69)*3600+MINUTE(F69)*60+SECOND(F69))/$I$3/60),"0")&amp;"."&amp;TEXT(MOD((HOUR(F69)*3600+MINUTE(F69)*60+SECOND(F69))/$I$3,60),"00")&amp;"/km"</f>
        <v>11.39/km</v>
      </c>
      <c r="H69" s="14">
        <f aca="true" t="shared" si="3" ref="H69:H76">F69-$F$5</f>
        <v>0.09002314814814817</v>
      </c>
      <c r="I69" s="14">
        <f>F69-INDEX($F$5:$F$376,MATCH(D69,$D$5:$D$376,0))</f>
        <v>0.07885416666666668</v>
      </c>
    </row>
    <row r="70" spans="1:9" ht="15" customHeight="1">
      <c r="A70" s="13">
        <v>66</v>
      </c>
      <c r="B70" s="28" t="s">
        <v>160</v>
      </c>
      <c r="C70" s="28" t="s">
        <v>161</v>
      </c>
      <c r="D70" s="29" t="s">
        <v>38</v>
      </c>
      <c r="E70" s="28" t="s">
        <v>176</v>
      </c>
      <c r="F70" s="30">
        <v>0.20221064814814815</v>
      </c>
      <c r="G70" s="13" t="str">
        <f t="shared" si="2"/>
        <v>11.39/km</v>
      </c>
      <c r="H70" s="14">
        <f t="shared" si="3"/>
        <v>0.09003472222222224</v>
      </c>
      <c r="I70" s="14">
        <f>F70-INDEX($F$5:$F$376,MATCH(D70,$D$5:$D$376,0))</f>
        <v>0.06934027777777776</v>
      </c>
    </row>
    <row r="71" spans="1:9" ht="15" customHeight="1">
      <c r="A71" s="13">
        <v>67</v>
      </c>
      <c r="B71" s="28" t="s">
        <v>162</v>
      </c>
      <c r="C71" s="28" t="s">
        <v>35</v>
      </c>
      <c r="D71" s="29" t="s">
        <v>41</v>
      </c>
      <c r="E71" s="28" t="s">
        <v>180</v>
      </c>
      <c r="F71" s="30">
        <v>0.20549768518518519</v>
      </c>
      <c r="G71" s="13" t="str">
        <f t="shared" si="2"/>
        <v>11.50/km</v>
      </c>
      <c r="H71" s="14">
        <f t="shared" si="3"/>
        <v>0.09332175925925927</v>
      </c>
      <c r="I71" s="14">
        <f>F71-INDEX($F$5:$F$376,MATCH(D71,$D$5:$D$376,0))</f>
        <v>0.07245370370370371</v>
      </c>
    </row>
    <row r="72" spans="1:9" ht="15" customHeight="1">
      <c r="A72" s="13">
        <v>68</v>
      </c>
      <c r="B72" s="28" t="s">
        <v>163</v>
      </c>
      <c r="C72" s="28" t="s">
        <v>164</v>
      </c>
      <c r="D72" s="29" t="s">
        <v>76</v>
      </c>
      <c r="E72" s="28" t="s">
        <v>115</v>
      </c>
      <c r="F72" s="30">
        <v>0.22054398148148147</v>
      </c>
      <c r="G72" s="13" t="str">
        <f t="shared" si="2"/>
        <v>12.42/km</v>
      </c>
      <c r="H72" s="14">
        <f t="shared" si="3"/>
        <v>0.10836805555555555</v>
      </c>
      <c r="I72" s="14">
        <f>F72-INDEX($F$5:$F$376,MATCH(D72,$D$5:$D$376,0))</f>
        <v>0.07688657407407407</v>
      </c>
    </row>
    <row r="73" spans="1:9" ht="15" customHeight="1">
      <c r="A73" s="13">
        <v>69</v>
      </c>
      <c r="B73" s="28" t="s">
        <v>165</v>
      </c>
      <c r="C73" s="28" t="s">
        <v>166</v>
      </c>
      <c r="D73" s="29" t="s">
        <v>25</v>
      </c>
      <c r="E73" s="28" t="s">
        <v>167</v>
      </c>
      <c r="F73" s="30">
        <v>0.25601851851851853</v>
      </c>
      <c r="G73" s="13" t="str">
        <f t="shared" si="2"/>
        <v>14.45/km</v>
      </c>
      <c r="H73" s="14">
        <f t="shared" si="3"/>
        <v>0.14384259259259263</v>
      </c>
      <c r="I73" s="14">
        <f>F73-INDEX($F$5:$F$376,MATCH(D73,$D$5:$D$376,0))</f>
        <v>0.13267361111111114</v>
      </c>
    </row>
    <row r="74" spans="1:9" ht="15" customHeight="1">
      <c r="A74" s="13">
        <v>70</v>
      </c>
      <c r="B74" s="28" t="s">
        <v>168</v>
      </c>
      <c r="C74" s="28" t="s">
        <v>169</v>
      </c>
      <c r="D74" s="29" t="s">
        <v>25</v>
      </c>
      <c r="E74" s="28" t="s">
        <v>70</v>
      </c>
      <c r="F74" s="30">
        <v>0.2562152777777778</v>
      </c>
      <c r="G74" s="13" t="str">
        <f t="shared" si="2"/>
        <v>14.45/km</v>
      </c>
      <c r="H74" s="14">
        <f t="shared" si="3"/>
        <v>0.1440393518518519</v>
      </c>
      <c r="I74" s="14">
        <f>F74-INDEX($F$5:$F$376,MATCH(D74,$D$5:$D$376,0))</f>
        <v>0.13287037037037042</v>
      </c>
    </row>
    <row r="75" spans="1:9" ht="15" customHeight="1">
      <c r="A75" s="13">
        <v>71</v>
      </c>
      <c r="B75" s="28" t="s">
        <v>170</v>
      </c>
      <c r="C75" s="28" t="s">
        <v>171</v>
      </c>
      <c r="D75" s="29" t="s">
        <v>18</v>
      </c>
      <c r="E75" s="28" t="s">
        <v>177</v>
      </c>
      <c r="F75" s="30">
        <v>0.2682638888888889</v>
      </c>
      <c r="G75" s="13" t="str">
        <f t="shared" si="2"/>
        <v>15.27/km</v>
      </c>
      <c r="H75" s="14">
        <f t="shared" si="3"/>
        <v>0.156087962962963</v>
      </c>
      <c r="I75" s="14">
        <f>F75-INDEX($F$5:$F$376,MATCH(D75,$D$5:$D$376,0))</f>
        <v>0.14820601851851856</v>
      </c>
    </row>
    <row r="76" spans="1:9" ht="15" customHeight="1">
      <c r="A76" s="16">
        <v>72</v>
      </c>
      <c r="B76" s="31" t="s">
        <v>172</v>
      </c>
      <c r="C76" s="31" t="s">
        <v>49</v>
      </c>
      <c r="D76" s="32" t="s">
        <v>88</v>
      </c>
      <c r="E76" s="31" t="s">
        <v>65</v>
      </c>
      <c r="F76" s="33">
        <v>0.26966435185185184</v>
      </c>
      <c r="G76" s="16" t="str">
        <f t="shared" si="2"/>
        <v>15.32/km</v>
      </c>
      <c r="H76" s="17">
        <f t="shared" si="3"/>
        <v>0.15748842592592593</v>
      </c>
      <c r="I76" s="17">
        <f>F76-INDEX($F$5:$F$376,MATCH(D76,$D$5:$D$376,0))</f>
        <v>0.11165509259259257</v>
      </c>
    </row>
  </sheetData>
  <autoFilter ref="A4:I7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Cervinara Trail</v>
      </c>
      <c r="B1" s="23"/>
      <c r="C1" s="23"/>
    </row>
    <row r="2" spans="1:3" ht="42" customHeight="1">
      <c r="A2" s="24" t="str">
        <f>Individuale!A3&amp;" km. "&amp;Individuale!I3</f>
        <v>Cervinara (AV) Italia - Domenica 13/10/2013 km. 25</v>
      </c>
      <c r="B2" s="24"/>
      <c r="C2" s="24"/>
    </row>
    <row r="3" spans="1:3" ht="24.75" customHeight="1">
      <c r="A3" s="18" t="s">
        <v>3</v>
      </c>
      <c r="B3" s="19" t="s">
        <v>7</v>
      </c>
      <c r="C3" s="19" t="s">
        <v>1</v>
      </c>
    </row>
    <row r="4" spans="1:3" ht="15" customHeight="1">
      <c r="A4" s="10">
        <v>1</v>
      </c>
      <c r="B4" s="34" t="s">
        <v>176</v>
      </c>
      <c r="C4" s="37">
        <v>13</v>
      </c>
    </row>
    <row r="5" spans="1:3" ht="15" customHeight="1">
      <c r="A5" s="13">
        <v>2</v>
      </c>
      <c r="B5" s="35" t="s">
        <v>70</v>
      </c>
      <c r="C5" s="38">
        <v>5</v>
      </c>
    </row>
    <row r="6" spans="1:3" ht="15" customHeight="1">
      <c r="A6" s="13">
        <v>3</v>
      </c>
      <c r="B6" s="35" t="s">
        <v>65</v>
      </c>
      <c r="C6" s="38">
        <v>4</v>
      </c>
    </row>
    <row r="7" spans="1:3" ht="15" customHeight="1">
      <c r="A7" s="13">
        <v>4</v>
      </c>
      <c r="B7" s="35" t="s">
        <v>115</v>
      </c>
      <c r="C7" s="38">
        <v>3</v>
      </c>
    </row>
    <row r="8" spans="1:3" ht="15" customHeight="1">
      <c r="A8" s="13">
        <v>5</v>
      </c>
      <c r="B8" s="35" t="s">
        <v>47</v>
      </c>
      <c r="C8" s="38">
        <v>3</v>
      </c>
    </row>
    <row r="9" spans="1:3" ht="15" customHeight="1">
      <c r="A9" s="13">
        <v>6</v>
      </c>
      <c r="B9" s="35" t="s">
        <v>110</v>
      </c>
      <c r="C9" s="38">
        <v>2</v>
      </c>
    </row>
    <row r="10" spans="1:3" ht="15" customHeight="1">
      <c r="A10" s="13">
        <v>7</v>
      </c>
      <c r="B10" s="35" t="s">
        <v>44</v>
      </c>
      <c r="C10" s="38">
        <v>2</v>
      </c>
    </row>
    <row r="11" spans="1:3" ht="15" customHeight="1">
      <c r="A11" s="13">
        <v>8</v>
      </c>
      <c r="B11" s="35" t="s">
        <v>180</v>
      </c>
      <c r="C11" s="38">
        <v>2</v>
      </c>
    </row>
    <row r="12" spans="1:3" ht="15" customHeight="1">
      <c r="A12" s="13">
        <v>9</v>
      </c>
      <c r="B12" s="35" t="s">
        <v>77</v>
      </c>
      <c r="C12" s="38">
        <v>2</v>
      </c>
    </row>
    <row r="13" spans="1:3" ht="15" customHeight="1">
      <c r="A13" s="13">
        <v>10</v>
      </c>
      <c r="B13" s="35" t="s">
        <v>39</v>
      </c>
      <c r="C13" s="38">
        <v>2</v>
      </c>
    </row>
    <row r="14" spans="1:3" ht="15" customHeight="1">
      <c r="A14" s="13">
        <v>11</v>
      </c>
      <c r="B14" s="35" t="s">
        <v>28</v>
      </c>
      <c r="C14" s="38">
        <v>2</v>
      </c>
    </row>
    <row r="15" spans="1:3" ht="15" customHeight="1">
      <c r="A15" s="13">
        <v>12</v>
      </c>
      <c r="B15" s="35" t="s">
        <v>33</v>
      </c>
      <c r="C15" s="38">
        <v>2</v>
      </c>
    </row>
    <row r="16" spans="1:3" ht="15" customHeight="1">
      <c r="A16" s="13">
        <v>13</v>
      </c>
      <c r="B16" s="35" t="s">
        <v>98</v>
      </c>
      <c r="C16" s="38">
        <v>1</v>
      </c>
    </row>
    <row r="17" spans="1:3" ht="15" customHeight="1">
      <c r="A17" s="13">
        <v>14</v>
      </c>
      <c r="B17" s="35" t="s">
        <v>182</v>
      </c>
      <c r="C17" s="38">
        <v>1</v>
      </c>
    </row>
    <row r="18" spans="1:3" ht="15" customHeight="1">
      <c r="A18" s="13">
        <v>15</v>
      </c>
      <c r="B18" s="35" t="s">
        <v>143</v>
      </c>
      <c r="C18" s="38">
        <v>1</v>
      </c>
    </row>
    <row r="19" spans="1:3" ht="15" customHeight="1">
      <c r="A19" s="13">
        <v>16</v>
      </c>
      <c r="B19" s="35" t="s">
        <v>177</v>
      </c>
      <c r="C19" s="38">
        <v>1</v>
      </c>
    </row>
    <row r="20" spans="1:3" ht="15" customHeight="1">
      <c r="A20" s="13">
        <v>17</v>
      </c>
      <c r="B20" s="35" t="s">
        <v>103</v>
      </c>
      <c r="C20" s="38">
        <v>1</v>
      </c>
    </row>
    <row r="21" spans="1:3" ht="15" customHeight="1">
      <c r="A21" s="13">
        <v>18</v>
      </c>
      <c r="B21" s="35" t="s">
        <v>179</v>
      </c>
      <c r="C21" s="38">
        <v>1</v>
      </c>
    </row>
    <row r="22" spans="1:3" ht="15" customHeight="1">
      <c r="A22" s="13">
        <v>19</v>
      </c>
      <c r="B22" s="35" t="s">
        <v>178</v>
      </c>
      <c r="C22" s="38">
        <v>1</v>
      </c>
    </row>
    <row r="23" spans="1:3" ht="15" customHeight="1">
      <c r="A23" s="13">
        <v>20</v>
      </c>
      <c r="B23" s="35" t="s">
        <v>50</v>
      </c>
      <c r="C23" s="38">
        <v>1</v>
      </c>
    </row>
    <row r="24" spans="1:3" ht="15" customHeight="1">
      <c r="A24" s="13">
        <v>21</v>
      </c>
      <c r="B24" s="35" t="s">
        <v>183</v>
      </c>
      <c r="C24" s="38">
        <v>1</v>
      </c>
    </row>
    <row r="25" spans="1:3" ht="15" customHeight="1">
      <c r="A25" s="13">
        <v>22</v>
      </c>
      <c r="B25" s="35" t="s">
        <v>181</v>
      </c>
      <c r="C25" s="38">
        <v>1</v>
      </c>
    </row>
    <row r="26" spans="1:3" ht="15" customHeight="1">
      <c r="A26" s="13">
        <v>23</v>
      </c>
      <c r="B26" s="35" t="s">
        <v>175</v>
      </c>
      <c r="C26" s="38">
        <v>1</v>
      </c>
    </row>
    <row r="27" spans="1:3" ht="15" customHeight="1">
      <c r="A27" s="13">
        <v>24</v>
      </c>
      <c r="B27" s="35" t="s">
        <v>113</v>
      </c>
      <c r="C27" s="38">
        <v>1</v>
      </c>
    </row>
    <row r="28" spans="1:3" ht="15" customHeight="1">
      <c r="A28" s="13">
        <v>25</v>
      </c>
      <c r="B28" s="35" t="s">
        <v>127</v>
      </c>
      <c r="C28" s="38">
        <v>1</v>
      </c>
    </row>
    <row r="29" spans="1:3" ht="15" customHeight="1">
      <c r="A29" s="13">
        <v>26</v>
      </c>
      <c r="B29" s="35" t="s">
        <v>123</v>
      </c>
      <c r="C29" s="38">
        <v>1</v>
      </c>
    </row>
    <row r="30" spans="1:3" ht="15" customHeight="1">
      <c r="A30" s="13">
        <v>27</v>
      </c>
      <c r="B30" s="35" t="s">
        <v>130</v>
      </c>
      <c r="C30" s="38">
        <v>1</v>
      </c>
    </row>
    <row r="31" spans="1:3" ht="15" customHeight="1">
      <c r="A31" s="13">
        <v>28</v>
      </c>
      <c r="B31" s="35" t="s">
        <v>147</v>
      </c>
      <c r="C31" s="38">
        <v>1</v>
      </c>
    </row>
    <row r="32" spans="1:3" ht="15" customHeight="1">
      <c r="A32" s="13">
        <v>29</v>
      </c>
      <c r="B32" s="35" t="s">
        <v>92</v>
      </c>
      <c r="C32" s="38">
        <v>1</v>
      </c>
    </row>
    <row r="33" spans="1:3" ht="15" customHeight="1">
      <c r="A33" s="13">
        <v>30</v>
      </c>
      <c r="B33" s="35" t="s">
        <v>95</v>
      </c>
      <c r="C33" s="38">
        <v>1</v>
      </c>
    </row>
    <row r="34" spans="1:3" ht="15" customHeight="1">
      <c r="A34" s="13">
        <v>31</v>
      </c>
      <c r="B34" s="35" t="s">
        <v>107</v>
      </c>
      <c r="C34" s="38">
        <v>1</v>
      </c>
    </row>
    <row r="35" spans="1:3" ht="15" customHeight="1">
      <c r="A35" s="13">
        <v>32</v>
      </c>
      <c r="B35" s="35" t="s">
        <v>73</v>
      </c>
      <c r="C35" s="38">
        <v>1</v>
      </c>
    </row>
    <row r="36" spans="1:3" ht="15" customHeight="1">
      <c r="A36" s="13">
        <v>33</v>
      </c>
      <c r="B36" s="35" t="s">
        <v>89</v>
      </c>
      <c r="C36" s="38">
        <v>1</v>
      </c>
    </row>
    <row r="37" spans="1:3" ht="15" customHeight="1">
      <c r="A37" s="13">
        <v>34</v>
      </c>
      <c r="B37" s="35" t="s">
        <v>53</v>
      </c>
      <c r="C37" s="38">
        <v>1</v>
      </c>
    </row>
    <row r="38" spans="1:3" ht="15" customHeight="1">
      <c r="A38" s="13">
        <v>35</v>
      </c>
      <c r="B38" s="35" t="s">
        <v>84</v>
      </c>
      <c r="C38" s="38">
        <v>1</v>
      </c>
    </row>
    <row r="39" spans="1:3" ht="15" customHeight="1">
      <c r="A39" s="13">
        <v>36</v>
      </c>
      <c r="B39" s="35" t="s">
        <v>36</v>
      </c>
      <c r="C39" s="38">
        <v>1</v>
      </c>
    </row>
    <row r="40" spans="1:3" ht="15" customHeight="1">
      <c r="A40" s="13">
        <v>37</v>
      </c>
      <c r="B40" s="35" t="s">
        <v>100</v>
      </c>
      <c r="C40" s="38">
        <v>1</v>
      </c>
    </row>
    <row r="41" spans="1:3" ht="15" customHeight="1">
      <c r="A41" s="13">
        <v>38</v>
      </c>
      <c r="B41" s="35" t="s">
        <v>140</v>
      </c>
      <c r="C41" s="38">
        <v>1</v>
      </c>
    </row>
    <row r="42" spans="1:3" ht="15" customHeight="1">
      <c r="A42" s="13">
        <v>39</v>
      </c>
      <c r="B42" s="35" t="s">
        <v>149</v>
      </c>
      <c r="C42" s="38">
        <v>1</v>
      </c>
    </row>
    <row r="43" spans="1:3" ht="15" customHeight="1">
      <c r="A43" s="13">
        <v>40</v>
      </c>
      <c r="B43" s="35" t="s">
        <v>118</v>
      </c>
      <c r="C43" s="38">
        <v>1</v>
      </c>
    </row>
    <row r="44" spans="1:3" ht="15" customHeight="1">
      <c r="A44" s="13">
        <v>41</v>
      </c>
      <c r="B44" s="35" t="s">
        <v>15</v>
      </c>
      <c r="C44" s="38">
        <v>1</v>
      </c>
    </row>
    <row r="45" spans="1:3" ht="15" customHeight="1">
      <c r="A45" s="16">
        <v>42</v>
      </c>
      <c r="B45" s="36" t="s">
        <v>167</v>
      </c>
      <c r="C45" s="39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2013-10-23T06:55:13Z</dcterms:modified>
  <cp:category/>
  <cp:version/>
  <cp:contentType/>
  <cp:contentStatus/>
</cp:coreProperties>
</file>