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'Individuale'!$A$3:$I$146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<sst xmlns="http://schemas.openxmlformats.org/spreadsheetml/2006/main" count="650" uniqueCount="328">
  <si>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</si>
  <si>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</si>
  <si>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</si>
  <si>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</si>
  <si>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</si>
  <si>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</si>
  <si>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</si>
  <si>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</si>
  <si>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</si>
  <si>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</si>
  <si>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</si>
  <si>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FRANCESCO</t>
  </si>
  <si>
    <t>GIOVANNI</t>
  </si>
  <si>
    <t>GIUSEPPE</t>
  </si>
  <si>
    <t>DE SANTIS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</si>
  <si>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</si>
  <si>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</si>
  <si>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</si>
  <si>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</si>
  <si>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</si>
  <si>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</si>
  <si>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</si>
  <si>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</si>
  <si>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STEFANO</t>
  </si>
  <si>
    <t>MAURO</t>
  </si>
  <si>
    <t>ALESSANDRO</t>
  </si>
  <si>
    <t>ROBERTO</t>
  </si>
  <si>
    <t>LUIGI</t>
  </si>
  <si>
    <t>FABIO</t>
  </si>
  <si>
    <t>MAURIZIO</t>
  </si>
  <si>
    <t>LUCA</t>
  </si>
  <si>
    <t>MARCO</t>
  </si>
  <si>
    <t>CLAUDIO</t>
  </si>
  <si>
    <t>ANDREA</t>
  </si>
  <si>
    <t>PASQUALE</t>
  </si>
  <si>
    <t>SALVATORE</t>
  </si>
  <si>
    <t>MASSIMILIANO</t>
  </si>
  <si>
    <t>MARCELLO</t>
  </si>
  <si>
    <t>VINCENZO</t>
  </si>
  <si>
    <t>DAVIDE</t>
  </si>
  <si>
    <t>GIANFRANCO</t>
  </si>
  <si>
    <t>ROBERTA</t>
  </si>
  <si>
    <t>ANGELO</t>
  </si>
  <si>
    <t>ENRICO</t>
  </si>
  <si>
    <t>LATINA RUNNERS</t>
  </si>
  <si>
    <t>SIMMEL COLLEFERRO</t>
  </si>
  <si>
    <t>JOUAHER</t>
  </si>
  <si>
    <t>SAMIR</t>
  </si>
  <si>
    <t>ACSI CAMPIDOGLIO PALATINO</t>
  </si>
  <si>
    <t>VENDITTI</t>
  </si>
  <si>
    <t>RUGGIERO</t>
  </si>
  <si>
    <t>SERGIO</t>
  </si>
  <si>
    <t>GIANNI</t>
  </si>
  <si>
    <t>ANTONELLA</t>
  </si>
  <si>
    <t>RAFFAELE</t>
  </si>
  <si>
    <t>DOMENICO</t>
  </si>
  <si>
    <t>MARIA</t>
  </si>
  <si>
    <t>VALENTINO</t>
  </si>
  <si>
    <t>LBM SPORT TEAM</t>
  </si>
  <si>
    <t>GUGLIELMO</t>
  </si>
  <si>
    <t>PATRIZIA</t>
  </si>
  <si>
    <t>EMILIO</t>
  </si>
  <si>
    <t>DE CASTRO</t>
  </si>
  <si>
    <t>STEFANIA</t>
  </si>
  <si>
    <t>JAOUAD</t>
  </si>
  <si>
    <t>ZAIN</t>
  </si>
  <si>
    <t>J/P/S M</t>
  </si>
  <si>
    <t>RUNNING EVOLUTION</t>
  </si>
  <si>
    <t>LIBERTAS NUOVA ATLETICA LARIANO</t>
  </si>
  <si>
    <t>KABBOURI</t>
  </si>
  <si>
    <t>YASSINE</t>
  </si>
  <si>
    <t>ATLETICA RECANATI</t>
  </si>
  <si>
    <t>FILALI</t>
  </si>
  <si>
    <t>TAYEB</t>
  </si>
  <si>
    <t>EL MAKHROUT</t>
  </si>
  <si>
    <t>CERKAOUI</t>
  </si>
  <si>
    <t>RCF RUNNING CLUB FUTURA</t>
  </si>
  <si>
    <t>CHERKAOUI</t>
  </si>
  <si>
    <t>LAALAMI</t>
  </si>
  <si>
    <t>QATTAM</t>
  </si>
  <si>
    <t>ALI</t>
  </si>
  <si>
    <t>MM35</t>
  </si>
  <si>
    <t>AICS CLUB ATLETICA CENTRALE ROMA</t>
  </si>
  <si>
    <t>TROIA</t>
  </si>
  <si>
    <t>DANIELE</t>
  </si>
  <si>
    <t>ATLETICA STUDENTESCA CA.RI.RI</t>
  </si>
  <si>
    <t>QUAGLIA</t>
  </si>
  <si>
    <t>A.S.D. TOP RUNNERS VELLETRI</t>
  </si>
  <si>
    <t>MILANA</t>
  </si>
  <si>
    <t>CHRISTIAN</t>
  </si>
  <si>
    <t>GRILLO</t>
  </si>
  <si>
    <t>NARANZI</t>
  </si>
  <si>
    <t>MIELE</t>
  </si>
  <si>
    <t>HANANE</t>
  </si>
  <si>
    <t>JANAT</t>
  </si>
  <si>
    <t>J/P/S F</t>
  </si>
  <si>
    <t>FONDIARIA SAI ATLETICA</t>
  </si>
  <si>
    <t>DENGUIR</t>
  </si>
  <si>
    <t>MOURAD</t>
  </si>
  <si>
    <t>MM40</t>
  </si>
  <si>
    <t>G.S. BANCARI ROMANI</t>
  </si>
  <si>
    <t>BAZZONI</t>
  </si>
  <si>
    <t>ELEONORA</t>
  </si>
  <si>
    <t>BRILLI</t>
  </si>
  <si>
    <t>RABATTONI</t>
  </si>
  <si>
    <t>DEREJE</t>
  </si>
  <si>
    <t>ATINA TRAIL RUNNING</t>
  </si>
  <si>
    <t>CIVITELLA</t>
  </si>
  <si>
    <t>MM45</t>
  </si>
  <si>
    <t>CIRELLI</t>
  </si>
  <si>
    <t>FELICI</t>
  </si>
  <si>
    <t>TONINO</t>
  </si>
  <si>
    <t>DI MARCO</t>
  </si>
  <si>
    <t>UMBERTO</t>
  </si>
  <si>
    <t>A.S.D.FARTLEK OSTIA</t>
  </si>
  <si>
    <t>TEDDE</t>
  </si>
  <si>
    <t>BARONI</t>
  </si>
  <si>
    <t>Antonio</t>
  </si>
  <si>
    <t>LBM SPORT ROMA</t>
  </si>
  <si>
    <t>CINA</t>
  </si>
  <si>
    <t>ASD PODISTICA 2007</t>
  </si>
  <si>
    <t>SAFFIOTI</t>
  </si>
  <si>
    <t>A.S.D. LAZIO RUNNERS TEAM</t>
  </si>
  <si>
    <t>BOGGIATTO</t>
  </si>
  <si>
    <t>MF40</t>
  </si>
  <si>
    <t>A.S.D. ATLETICA VILLA GUGLIELMI</t>
  </si>
  <si>
    <t>FARGIONE</t>
  </si>
  <si>
    <t>ATAC MARATHON CLUB</t>
  </si>
  <si>
    <t>ROSMARINO</t>
  </si>
  <si>
    <t>DI VAIA</t>
  </si>
  <si>
    <t>SANTA MARINELLA RUNNERS</t>
  </si>
  <si>
    <t>FLAMINI</t>
  </si>
  <si>
    <t>DILIBERTO</t>
  </si>
  <si>
    <t>CARA</t>
  </si>
  <si>
    <t>MM55</t>
  </si>
  <si>
    <t>WOJCIESZEK STROJNY</t>
  </si>
  <si>
    <t>EWA MARZENA</t>
  </si>
  <si>
    <t>G.S. AMATORI ESERCITO COMSUP</t>
  </si>
  <si>
    <t>LICATA</t>
  </si>
  <si>
    <t>ATLETICA POMEZIA AUTO 2000</t>
  </si>
  <si>
    <t>CHESSA</t>
  </si>
  <si>
    <t>MARI</t>
  </si>
  <si>
    <t>QUINTO</t>
  </si>
  <si>
    <t>CORLIANÒ</t>
  </si>
  <si>
    <t>ETTORE</t>
  </si>
  <si>
    <t>A.S.D. AMATORI ATLETICA POMEZIA</t>
  </si>
  <si>
    <t>PODISTICA APRILIA</t>
  </si>
  <si>
    <t>DE PETRIS</t>
  </si>
  <si>
    <t>A.S.D. NOVA ATHLETICA NETTUNO</t>
  </si>
  <si>
    <t>TESON</t>
  </si>
  <si>
    <t>OSCAR</t>
  </si>
  <si>
    <t>CONTU</t>
  </si>
  <si>
    <t>PINO</t>
  </si>
  <si>
    <t>MM50</t>
  </si>
  <si>
    <t>ASD FARTLEK OSTIA</t>
  </si>
  <si>
    <t>PEZZERA</t>
  </si>
  <si>
    <t>TREPICCIONE</t>
  </si>
  <si>
    <t>PROIETTI</t>
  </si>
  <si>
    <t>FEDERICA</t>
  </si>
  <si>
    <t>SCAVO 2000</t>
  </si>
  <si>
    <t>VENTURA</t>
  </si>
  <si>
    <t>G.S. CAT SPORT ROMA</t>
  </si>
  <si>
    <t>BELARDINI</t>
  </si>
  <si>
    <t>ATLETICA AMATORI VELLETRI</t>
  </si>
  <si>
    <t>BARBATO</t>
  </si>
  <si>
    <t>CALICCHIA</t>
  </si>
  <si>
    <t>BRUNO</t>
  </si>
  <si>
    <t>PODISTICA MORENA</t>
  </si>
  <si>
    <t>PAONE</t>
  </si>
  <si>
    <t>S.S. LAZIO ATLETICA</t>
  </si>
  <si>
    <t>CHIOMINTO</t>
  </si>
  <si>
    <t>FREE RUNNERS</t>
  </si>
  <si>
    <t>CORREALE</t>
  </si>
  <si>
    <t>VERONICA</t>
  </si>
  <si>
    <t>CUS TIRRENO ATLETICA A.S.D.</t>
  </si>
  <si>
    <t>CIPOLLONI</t>
  </si>
  <si>
    <t>RICCARDO</t>
  </si>
  <si>
    <t>CRAL POLIGRAFICO DELLO STATO</t>
  </si>
  <si>
    <t>RIVA</t>
  </si>
  <si>
    <t>STELLA</t>
  </si>
  <si>
    <t>GIOVANNI SCAVO 2000 ATLETICA</t>
  </si>
  <si>
    <t>PAPA</t>
  </si>
  <si>
    <t>A.S.D. PODISTICA APRILIA UISP</t>
  </si>
  <si>
    <t>DE ANGELIS</t>
  </si>
  <si>
    <t>SPADA</t>
  </si>
  <si>
    <t>MANISCALCHI</t>
  </si>
  <si>
    <t>BOTTI</t>
  </si>
  <si>
    <t>CONSIGLIO</t>
  </si>
  <si>
    <t>BALDACCI</t>
  </si>
  <si>
    <t>FABROCINI</t>
  </si>
  <si>
    <t>AMATORI VILLA PAMPHILI</t>
  </si>
  <si>
    <t>GABRIELLI</t>
  </si>
  <si>
    <t>MF35</t>
  </si>
  <si>
    <t>MANTERI</t>
  </si>
  <si>
    <t>LIVORNO TEAM RUNNING</t>
  </si>
  <si>
    <t>GOLVELLI</t>
  </si>
  <si>
    <t>MM60</t>
  </si>
  <si>
    <t>BELTRAME</t>
  </si>
  <si>
    <t>ASD TRIATHLON OSTIA</t>
  </si>
  <si>
    <t>TRUCCHIA</t>
  </si>
  <si>
    <t>ASD BOVILLE PODISTICA</t>
  </si>
  <si>
    <t>NONNI</t>
  </si>
  <si>
    <t>DANIELA</t>
  </si>
  <si>
    <t>SAVINO</t>
  </si>
  <si>
    <t>LUCCI</t>
  </si>
  <si>
    <t>ANNA BABY RUNNERS</t>
  </si>
  <si>
    <t>SAVA</t>
  </si>
  <si>
    <t>LUMINITA</t>
  </si>
  <si>
    <t>A.S.D. OSTIA ANTICA ATHLETAE</t>
  </si>
  <si>
    <t>BUTTARELLI</t>
  </si>
  <si>
    <t>MM65</t>
  </si>
  <si>
    <t>BACULO</t>
  </si>
  <si>
    <t>ROBL</t>
  </si>
  <si>
    <t>KARIN</t>
  </si>
  <si>
    <t>VALERIO</t>
  </si>
  <si>
    <t>Francesco</t>
  </si>
  <si>
    <t>PROCACCINI</t>
  </si>
  <si>
    <t>SS LAZIO ATLETICA</t>
  </si>
  <si>
    <t>MATERA</t>
  </si>
  <si>
    <t>NICOLA</t>
  </si>
  <si>
    <t>DI TELLA</t>
  </si>
  <si>
    <t>COMANDO DELLE SCUOLE ESERCITO</t>
  </si>
  <si>
    <t>MAROZZA</t>
  </si>
  <si>
    <t>RADICIOLI</t>
  </si>
  <si>
    <t>TERENZI</t>
  </si>
  <si>
    <t>OSTIA RUNNERS</t>
  </si>
  <si>
    <t>D'ACHILLE</t>
  </si>
  <si>
    <t>MICHELI</t>
  </si>
  <si>
    <t>FELICETTI</t>
  </si>
  <si>
    <t>PATERNA</t>
  </si>
  <si>
    <t>DELLE CAVE</t>
  </si>
  <si>
    <t>BIAGIO</t>
  </si>
  <si>
    <t>PELLICCIOTTA</t>
  </si>
  <si>
    <t>ATL. MONTE MARIO</t>
  </si>
  <si>
    <t>MANDINI</t>
  </si>
  <si>
    <t>MF50</t>
  </si>
  <si>
    <t>A.S.D. OSTIA RUNNER AVIS</t>
  </si>
  <si>
    <t>PIGNORIO</t>
  </si>
  <si>
    <t>ROSANNA</t>
  </si>
  <si>
    <t>MF45</t>
  </si>
  <si>
    <t>PERCUOCO</t>
  </si>
  <si>
    <t>GARGANI</t>
  </si>
  <si>
    <t>CUGINI</t>
  </si>
  <si>
    <t>AMATORI VELLETRI</t>
  </si>
  <si>
    <t>DI BENEDETTO</t>
  </si>
  <si>
    <t>A.S.D. ATLETICA PEGASO</t>
  </si>
  <si>
    <t>DI MARIA</t>
  </si>
  <si>
    <t>LUCIANI</t>
  </si>
  <si>
    <t>UISP INDIVIDUALE LATINA</t>
  </si>
  <si>
    <t>TRUOCCHIO</t>
  </si>
  <si>
    <t>TERESA</t>
  </si>
  <si>
    <t>DE CORTES</t>
  </si>
  <si>
    <t>VITTORINO</t>
  </si>
  <si>
    <t>CIMITAN</t>
  </si>
  <si>
    <t>ARNALDO</t>
  </si>
  <si>
    <t>LONGHI</t>
  </si>
  <si>
    <t>IL BICICLO TEAM</t>
  </si>
  <si>
    <t>MAGNANTI</t>
  </si>
  <si>
    <t>DAVIS</t>
  </si>
  <si>
    <t>A.S.D. CENTRO FITNESS MONTELLO</t>
  </si>
  <si>
    <t>FUSARO</t>
  </si>
  <si>
    <t>CLAUDIA</t>
  </si>
  <si>
    <t>ANGELINI</t>
  </si>
  <si>
    <t>LINO</t>
  </si>
  <si>
    <t>LA FACE</t>
  </si>
  <si>
    <t>LUCIANA</t>
  </si>
  <si>
    <t>CAPIRCHIO</t>
  </si>
  <si>
    <t>LORIS</t>
  </si>
  <si>
    <t>CENNI</t>
  </si>
  <si>
    <t>PAOLA</t>
  </si>
  <si>
    <t>MF55</t>
  </si>
  <si>
    <t>PODISTICA MARATONA DI ROMA</t>
  </si>
  <si>
    <t>LO SCIALPO</t>
  </si>
  <si>
    <t>PIERAMICI</t>
  </si>
  <si>
    <t>ATLETICA AMATORI POMEZIA</t>
  </si>
  <si>
    <t>RAPALI</t>
  </si>
  <si>
    <t>LUCILLA</t>
  </si>
  <si>
    <t>ABBADINI</t>
  </si>
  <si>
    <t>QUARANTA</t>
  </si>
  <si>
    <t>CETOLONI</t>
  </si>
  <si>
    <t>ZAPPALÀ</t>
  </si>
  <si>
    <t>UISP ROMA</t>
  </si>
  <si>
    <t>PASQUA</t>
  </si>
  <si>
    <t>FACCIO</t>
  </si>
  <si>
    <t>CIANFRIGLIA</t>
  </si>
  <si>
    <t>UISP LATINA</t>
  </si>
  <si>
    <t>CAPPELLO</t>
  </si>
  <si>
    <t>GIACOMO</t>
  </si>
  <si>
    <t>DUMA</t>
  </si>
  <si>
    <t>POL. ROMA XIII</t>
  </si>
  <si>
    <t>AMERI</t>
  </si>
  <si>
    <t>MASOUMEH</t>
  </si>
  <si>
    <t>VENTURINI</t>
  </si>
  <si>
    <t>GIORGIO</t>
  </si>
  <si>
    <t>PELLEGRINI</t>
  </si>
  <si>
    <t>ASD PODISTICA POMEZIA</t>
  </si>
  <si>
    <t>MACIOCE</t>
  </si>
  <si>
    <t>PATRICOLO</t>
  </si>
  <si>
    <t>SUSANNA</t>
  </si>
  <si>
    <t>ALTOBELLI</t>
  </si>
  <si>
    <t>MM70</t>
  </si>
  <si>
    <t>MICHELETTI</t>
  </si>
  <si>
    <t>CIOCCHETTI</t>
  </si>
  <si>
    <t>SILVANA</t>
  </si>
  <si>
    <t>ASTRA ROMA</t>
  </si>
  <si>
    <t>PERNA</t>
  </si>
  <si>
    <t>FERNANDO</t>
  </si>
  <si>
    <t>DEL VECCHIO</t>
  </si>
  <si>
    <t>CESARE</t>
  </si>
  <si>
    <t>MURANO</t>
  </si>
  <si>
    <t>CARMINE</t>
  </si>
  <si>
    <t>CARDAIOLI</t>
  </si>
  <si>
    <t>LORENA</t>
  </si>
  <si>
    <t>EUROPEAN RUNNING CLUB</t>
  </si>
  <si>
    <t>VEROLI</t>
  </si>
  <si>
    <t>FEDERICO</t>
  </si>
  <si>
    <t>ATLETICA FALERIA</t>
  </si>
  <si>
    <t>CICIVELLI</t>
  </si>
  <si>
    <t>MIRELLA</t>
  </si>
  <si>
    <t>DI SIENA</t>
  </si>
  <si>
    <t>CIABOCCO</t>
  </si>
  <si>
    <t>FIORI</t>
  </si>
  <si>
    <t>QUATTROPANI</t>
  </si>
  <si>
    <t>BRIGHENTI</t>
  </si>
  <si>
    <t>COSTANTINO</t>
  </si>
  <si>
    <r>
      <t xml:space="preserve">Corrida di San Michele </t>
    </r>
    <r>
      <rPr>
        <i/>
        <sz val="18"/>
        <rFont val="Arial"/>
        <family val="2"/>
      </rPr>
      <t>11ª edizione</t>
    </r>
  </si>
  <si>
    <t>Pomezia (RM) Italia - Venerdì 01/10/2010</t>
  </si>
  <si>
    <t>A.S.D. PODISTICA SOLIDARIETÀ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</si>
</sst>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21" fontId="14" fillId="4" borderId="2" xfId="0" applyNumberFormat="1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vertical="center"/>
    </xf>
    <xf numFmtId="0" fontId="14" fillId="4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21" fontId="0" fillId="0" borderId="2" xfId="0" applyNumberFormat="1" applyBorder="1" applyAlignment="1">
      <alignment horizontal="center" vertical="center"/>
    </xf>
    <xf numFmtId="21" fontId="0" fillId="0" borderId="3" xfId="0" applyNumberForma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"/>
  <sheetViews>
    <sheetView tabSelected="1" workbookViewId="0" topLeftCell="A1">
      <pane ySplit="3" topLeftCell="BM4" activePane="bottomLeft" state="frozen"/>
      <selection pane="topLeft" activeCell="A1" sqref="A1"/>
      <selection pane="bottomLeft" activeCell="E83" sqref="E83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>
      <c r="A1" s="31" t="s">
        <v>325</v>
      </c>
      <c r="B1" s="32"/>
      <c r="C1" s="32"/>
      <c r="D1" s="32"/>
      <c r="E1" s="32"/>
      <c r="F1" s="32"/>
      <c r="G1" s="33"/>
      <c r="H1" s="33"/>
      <c r="I1" s="34"/>
    </row>
    <row r="2" spans="1:9" ht="24.75" customHeight="1">
      <c r="A2" s="35" t="s">
        <v>326</v>
      </c>
      <c r="B2" s="36"/>
      <c r="C2" s="36"/>
      <c r="D2" s="36"/>
      <c r="E2" s="36"/>
      <c r="F2" s="36"/>
      <c r="G2" s="37"/>
      <c r="H2" s="21" t="s">
        <v>0</v>
      </c>
      <c r="I2" s="22">
        <v>8.2</v>
      </c>
    </row>
    <row r="3" spans="1:9" ht="37.5" customHeight="1">
      <c r="A3" s="19" t="s">
        <v>1</v>
      </c>
      <c r="B3" s="15" t="s">
        <v>2</v>
      </c>
      <c r="C3" s="16" t="s">
        <v>3</v>
      </c>
      <c r="D3" s="16" t="s">
        <v>4</v>
      </c>
      <c r="E3" s="17" t="s">
        <v>5</v>
      </c>
      <c r="F3" s="18" t="s">
        <v>6</v>
      </c>
      <c r="G3" s="18" t="s">
        <v>7</v>
      </c>
      <c r="H3" s="20" t="s">
        <v>8</v>
      </c>
      <c r="I3" s="20" t="s">
        <v>9</v>
      </c>
    </row>
    <row r="4" spans="1:9" s="1" customFormat="1" ht="15" customHeight="1">
      <c r="A4" s="6">
        <v>1</v>
      </c>
      <c r="B4" s="44" t="s">
        <v>64</v>
      </c>
      <c r="C4" s="44" t="s">
        <v>65</v>
      </c>
      <c r="D4" s="47" t="s">
        <v>66</v>
      </c>
      <c r="E4" s="44" t="s">
        <v>67</v>
      </c>
      <c r="F4" s="50">
        <v>0.01667824074074074</v>
      </c>
      <c r="G4" s="7" t="str">
        <f aca="true" t="shared" si="0" ref="G4:G67">TEXT(INT((HOUR(F4)*3600+MINUTE(F4)*60+SECOND(F4))/$I$2/60),"0")&amp;"."&amp;TEXT(MOD((HOUR(F4)*3600+MINUTE(F4)*60+SECOND(F4))/$I$2,60),"00")&amp;"/km"</f>
        <v>2.56/km</v>
      </c>
      <c r="H4" s="8">
        <f aca="true" t="shared" si="1" ref="H4:H31">F4-$F$4</f>
        <v>0</v>
      </c>
      <c r="I4" s="8">
        <f>F4-INDEX($F$4:$F$1058,MATCH(D4,$D$4:$D$1058,0))</f>
        <v>0</v>
      </c>
    </row>
    <row r="5" spans="1:9" s="1" customFormat="1" ht="15" customHeight="1">
      <c r="A5" s="9">
        <v>2</v>
      </c>
      <c r="B5" s="45" t="s">
        <v>46</v>
      </c>
      <c r="C5" s="45" t="s">
        <v>47</v>
      </c>
      <c r="D5" s="48" t="s">
        <v>66</v>
      </c>
      <c r="E5" s="45" t="s">
        <v>68</v>
      </c>
      <c r="F5" s="51">
        <v>0.016689814814814817</v>
      </c>
      <c r="G5" s="10" t="str">
        <f t="shared" si="0"/>
        <v>2.56/km</v>
      </c>
      <c r="H5" s="11">
        <f t="shared" si="1"/>
        <v>1.157407407407704E-05</v>
      </c>
      <c r="I5" s="11">
        <f>F5-INDEX($F$4:$F$1058,MATCH(D5,$D$4:$D$1058,0))</f>
        <v>1.157407407407704E-05</v>
      </c>
    </row>
    <row r="6" spans="1:9" s="1" customFormat="1" ht="15" customHeight="1">
      <c r="A6" s="9">
        <v>3</v>
      </c>
      <c r="B6" s="45" t="s">
        <v>69</v>
      </c>
      <c r="C6" s="45" t="s">
        <v>70</v>
      </c>
      <c r="D6" s="48" t="s">
        <v>66</v>
      </c>
      <c r="E6" s="45" t="s">
        <v>71</v>
      </c>
      <c r="F6" s="51">
        <v>0.01675925925925926</v>
      </c>
      <c r="G6" s="10" t="str">
        <f t="shared" si="0"/>
        <v>2.57/km</v>
      </c>
      <c r="H6" s="11">
        <f t="shared" si="1"/>
        <v>8.101851851851846E-05</v>
      </c>
      <c r="I6" s="11">
        <f>F6-INDEX($F$4:$F$1058,MATCH(D6,$D$4:$D$1058,0))</f>
        <v>8.101851851851846E-05</v>
      </c>
    </row>
    <row r="7" spans="1:9" s="1" customFormat="1" ht="15" customHeight="1">
      <c r="A7" s="9">
        <v>4</v>
      </c>
      <c r="B7" s="45" t="s">
        <v>72</v>
      </c>
      <c r="C7" s="45" t="s">
        <v>73</v>
      </c>
      <c r="D7" s="48" t="s">
        <v>66</v>
      </c>
      <c r="E7" s="45" t="s">
        <v>48</v>
      </c>
      <c r="F7" s="51">
        <v>0.016967592592592593</v>
      </c>
      <c r="G7" s="10" t="str">
        <f t="shared" si="0"/>
        <v>2.59/km</v>
      </c>
      <c r="H7" s="11">
        <f t="shared" si="1"/>
        <v>0.00028935185185185314</v>
      </c>
      <c r="I7" s="11">
        <f>F7-INDEX($F$4:$F$1058,MATCH(D7,$D$4:$D$1058,0))</f>
        <v>0.00028935185185185314</v>
      </c>
    </row>
    <row r="8" spans="1:9" s="1" customFormat="1" ht="15" customHeight="1">
      <c r="A8" s="9">
        <v>5</v>
      </c>
      <c r="B8" s="45" t="s">
        <v>74</v>
      </c>
      <c r="C8" s="45" t="s">
        <v>75</v>
      </c>
      <c r="D8" s="48" t="s">
        <v>66</v>
      </c>
      <c r="E8" s="45" t="s">
        <v>76</v>
      </c>
      <c r="F8" s="51">
        <v>0.017141203703703704</v>
      </c>
      <c r="G8" s="10" t="str">
        <f t="shared" si="0"/>
        <v>3.01/km</v>
      </c>
      <c r="H8" s="11">
        <f t="shared" si="1"/>
        <v>0.00046296296296296363</v>
      </c>
      <c r="I8" s="11">
        <f>F8-INDEX($F$4:$F$1058,MATCH(D8,$D$4:$D$1058,0))</f>
        <v>0.00046296296296296363</v>
      </c>
    </row>
    <row r="9" spans="1:9" s="1" customFormat="1" ht="15" customHeight="1">
      <c r="A9" s="9">
        <v>6</v>
      </c>
      <c r="B9" s="45" t="s">
        <v>77</v>
      </c>
      <c r="C9" s="45" t="s">
        <v>78</v>
      </c>
      <c r="D9" s="48" t="s">
        <v>66</v>
      </c>
      <c r="E9" s="45" t="s">
        <v>76</v>
      </c>
      <c r="F9" s="51">
        <v>0.017152777777777777</v>
      </c>
      <c r="G9" s="10" t="str">
        <f t="shared" si="0"/>
        <v>3.01/km</v>
      </c>
      <c r="H9" s="11">
        <f t="shared" si="1"/>
        <v>0.0004745370370370372</v>
      </c>
      <c r="I9" s="11">
        <f>F9-INDEX($F$4:$F$1058,MATCH(D9,$D$4:$D$1058,0))</f>
        <v>0.0004745370370370372</v>
      </c>
    </row>
    <row r="10" spans="1:9" s="1" customFormat="1" ht="15" customHeight="1">
      <c r="A10" s="9">
        <v>7</v>
      </c>
      <c r="B10" s="45" t="s">
        <v>79</v>
      </c>
      <c r="C10" s="45" t="s">
        <v>80</v>
      </c>
      <c r="D10" s="48" t="s">
        <v>81</v>
      </c>
      <c r="E10" s="45" t="s">
        <v>82</v>
      </c>
      <c r="F10" s="51">
        <v>0.018136574074074072</v>
      </c>
      <c r="G10" s="10" t="str">
        <f t="shared" si="0"/>
        <v>3.11/km</v>
      </c>
      <c r="H10" s="11">
        <f t="shared" si="1"/>
        <v>0.0014583333333333323</v>
      </c>
      <c r="I10" s="11">
        <f>F10-INDEX($F$4:$F$1058,MATCH(D10,$D$4:$D$1058,0))</f>
        <v>0</v>
      </c>
    </row>
    <row r="11" spans="1:9" s="1" customFormat="1" ht="15" customHeight="1">
      <c r="A11" s="9">
        <v>8</v>
      </c>
      <c r="B11" s="45" t="s">
        <v>83</v>
      </c>
      <c r="C11" s="45" t="s">
        <v>84</v>
      </c>
      <c r="D11" s="48" t="s">
        <v>66</v>
      </c>
      <c r="E11" s="45" t="s">
        <v>85</v>
      </c>
      <c r="F11" s="51">
        <v>0.01869212962962963</v>
      </c>
      <c r="G11" s="10" t="str">
        <f t="shared" si="0"/>
        <v>3.17/km</v>
      </c>
      <c r="H11" s="11">
        <f t="shared" si="1"/>
        <v>0.0020138888888888914</v>
      </c>
      <c r="I11" s="11">
        <f>F11-INDEX($F$4:$F$1058,MATCH(D11,$D$4:$D$1058,0))</f>
        <v>0.0020138888888888914</v>
      </c>
    </row>
    <row r="12" spans="1:9" s="1" customFormat="1" ht="15" customHeight="1">
      <c r="A12" s="9">
        <v>9</v>
      </c>
      <c r="B12" s="45" t="s">
        <v>86</v>
      </c>
      <c r="C12" s="45" t="s">
        <v>31</v>
      </c>
      <c r="D12" s="48" t="s">
        <v>66</v>
      </c>
      <c r="E12" s="45" t="s">
        <v>87</v>
      </c>
      <c r="F12" s="51">
        <v>0.01884259259259259</v>
      </c>
      <c r="G12" s="10" t="str">
        <f t="shared" si="0"/>
        <v>3.19/km</v>
      </c>
      <c r="H12" s="11">
        <f t="shared" si="1"/>
        <v>0.0021643518518518513</v>
      </c>
      <c r="I12" s="11">
        <f>F12-INDEX($F$4:$F$1058,MATCH(D12,$D$4:$D$1058,0))</f>
        <v>0.0021643518518518513</v>
      </c>
    </row>
    <row r="13" spans="1:9" s="1" customFormat="1" ht="15" customHeight="1">
      <c r="A13" s="9">
        <v>10</v>
      </c>
      <c r="B13" s="45" t="s">
        <v>88</v>
      </c>
      <c r="C13" s="45" t="s">
        <v>89</v>
      </c>
      <c r="D13" s="48" t="s">
        <v>66</v>
      </c>
      <c r="E13" s="45" t="s">
        <v>45</v>
      </c>
      <c r="F13" s="51">
        <v>0.019050925925925926</v>
      </c>
      <c r="G13" s="10" t="str">
        <f t="shared" si="0"/>
        <v>3.21/km</v>
      </c>
      <c r="H13" s="11">
        <f t="shared" si="1"/>
        <v>0.002372685185185186</v>
      </c>
      <c r="I13" s="11">
        <f>F13-INDEX($F$4:$F$1058,MATCH(D13,$D$4:$D$1058,0))</f>
        <v>0.002372685185185186</v>
      </c>
    </row>
    <row r="14" spans="1:9" s="1" customFormat="1" ht="15" customHeight="1">
      <c r="A14" s="9">
        <v>11</v>
      </c>
      <c r="B14" s="45" t="s">
        <v>90</v>
      </c>
      <c r="C14" s="45" t="s">
        <v>18</v>
      </c>
      <c r="D14" s="48" t="s">
        <v>81</v>
      </c>
      <c r="E14" s="45" t="s">
        <v>82</v>
      </c>
      <c r="F14" s="51">
        <v>0.019375</v>
      </c>
      <c r="G14" s="10" t="str">
        <f t="shared" si="0"/>
        <v>3.24/km</v>
      </c>
      <c r="H14" s="11">
        <f t="shared" si="1"/>
        <v>0.00269675925925926</v>
      </c>
      <c r="I14" s="11">
        <f>F14-INDEX($F$4:$F$1058,MATCH(D14,$D$4:$D$1058,0))</f>
        <v>0.0012384259259259275</v>
      </c>
    </row>
    <row r="15" spans="1:9" s="1" customFormat="1" ht="15" customHeight="1">
      <c r="A15" s="23">
        <v>12</v>
      </c>
      <c r="B15" s="62" t="s">
        <v>91</v>
      </c>
      <c r="C15" s="62" t="s">
        <v>26</v>
      </c>
      <c r="D15" s="23" t="s">
        <v>81</v>
      </c>
      <c r="E15" s="62" t="s">
        <v>327</v>
      </c>
      <c r="F15" s="24">
        <v>0.019699074074074074</v>
      </c>
      <c r="G15" s="23" t="str">
        <f t="shared" si="0"/>
        <v>3.28/km</v>
      </c>
      <c r="H15" s="25">
        <f t="shared" si="1"/>
        <v>0.0030208333333333337</v>
      </c>
      <c r="I15" s="25">
        <f>F15-INDEX($F$4:$F$1058,MATCH(D15,$D$4:$D$1058,0))</f>
        <v>0.0015625000000000014</v>
      </c>
    </row>
    <row r="16" spans="1:9" s="1" customFormat="1" ht="15" customHeight="1">
      <c r="A16" s="9">
        <v>13</v>
      </c>
      <c r="B16" s="45" t="s">
        <v>92</v>
      </c>
      <c r="C16" s="45" t="s">
        <v>61</v>
      </c>
      <c r="D16" s="48" t="s">
        <v>81</v>
      </c>
      <c r="E16" s="45" t="s">
        <v>58</v>
      </c>
      <c r="F16" s="51">
        <v>0.019768518518518515</v>
      </c>
      <c r="G16" s="10" t="str">
        <f t="shared" si="0"/>
        <v>3.28/km</v>
      </c>
      <c r="H16" s="11">
        <f t="shared" si="1"/>
        <v>0.003090277777777775</v>
      </c>
      <c r="I16" s="11">
        <f>F16-INDEX($F$4:$F$1058,MATCH(D16,$D$4:$D$1058,0))</f>
        <v>0.0016319444444444428</v>
      </c>
    </row>
    <row r="17" spans="1:9" s="1" customFormat="1" ht="15" customHeight="1">
      <c r="A17" s="9">
        <v>14</v>
      </c>
      <c r="B17" s="45" t="s">
        <v>93</v>
      </c>
      <c r="C17" s="45" t="s">
        <v>94</v>
      </c>
      <c r="D17" s="48" t="s">
        <v>95</v>
      </c>
      <c r="E17" s="45" t="s">
        <v>96</v>
      </c>
      <c r="F17" s="51">
        <v>0.01980324074074074</v>
      </c>
      <c r="G17" s="10" t="str">
        <f t="shared" si="0"/>
        <v>3.29/km</v>
      </c>
      <c r="H17" s="11">
        <f t="shared" si="1"/>
        <v>0.0031249999999999993</v>
      </c>
      <c r="I17" s="11">
        <f>F17-INDEX($F$4:$F$1058,MATCH(D17,$D$4:$D$1058,0))</f>
        <v>0</v>
      </c>
    </row>
    <row r="18" spans="1:9" s="1" customFormat="1" ht="15" customHeight="1">
      <c r="A18" s="9">
        <v>15</v>
      </c>
      <c r="B18" s="45" t="s">
        <v>97</v>
      </c>
      <c r="C18" s="45" t="s">
        <v>98</v>
      </c>
      <c r="D18" s="48" t="s">
        <v>99</v>
      </c>
      <c r="E18" s="45" t="s">
        <v>100</v>
      </c>
      <c r="F18" s="51">
        <v>0.019849537037037037</v>
      </c>
      <c r="G18" s="10" t="str">
        <f t="shared" si="0"/>
        <v>3.29/km</v>
      </c>
      <c r="H18" s="11">
        <f t="shared" si="1"/>
        <v>0.003171296296296297</v>
      </c>
      <c r="I18" s="11">
        <f>F18-INDEX($F$4:$F$1058,MATCH(D18,$D$4:$D$1058,0))</f>
        <v>0</v>
      </c>
    </row>
    <row r="19" spans="1:9" s="1" customFormat="1" ht="15" customHeight="1">
      <c r="A19" s="9">
        <v>16</v>
      </c>
      <c r="B19" s="45" t="s">
        <v>101</v>
      </c>
      <c r="C19" s="45" t="s">
        <v>102</v>
      </c>
      <c r="D19" s="48" t="s">
        <v>95</v>
      </c>
      <c r="E19" s="45" t="s">
        <v>76</v>
      </c>
      <c r="F19" s="51">
        <v>0.020150462962962964</v>
      </c>
      <c r="G19" s="10" t="str">
        <f t="shared" si="0"/>
        <v>3.32/km</v>
      </c>
      <c r="H19" s="11">
        <f t="shared" si="1"/>
        <v>0.0034722222222222238</v>
      </c>
      <c r="I19" s="11">
        <f>F19-INDEX($F$4:$F$1058,MATCH(D19,$D$4:$D$1058,0))</f>
        <v>0.00034722222222222446</v>
      </c>
    </row>
    <row r="20" spans="1:9" s="1" customFormat="1" ht="15" customHeight="1">
      <c r="A20" s="9">
        <v>17</v>
      </c>
      <c r="B20" s="45" t="s">
        <v>103</v>
      </c>
      <c r="C20" s="45" t="s">
        <v>21</v>
      </c>
      <c r="D20" s="48" t="s">
        <v>66</v>
      </c>
      <c r="E20" s="45" t="s">
        <v>100</v>
      </c>
      <c r="F20" s="51">
        <v>0.020150462962962964</v>
      </c>
      <c r="G20" s="10" t="str">
        <f t="shared" si="0"/>
        <v>3.32/km</v>
      </c>
      <c r="H20" s="11">
        <f t="shared" si="1"/>
        <v>0.0034722222222222238</v>
      </c>
      <c r="I20" s="11">
        <f>F20-INDEX($F$4:$F$1058,MATCH(D20,$D$4:$D$1058,0))</f>
        <v>0.0034722222222222238</v>
      </c>
    </row>
    <row r="21" spans="1:9" s="1" customFormat="1" ht="15" customHeight="1">
      <c r="A21" s="9">
        <v>18</v>
      </c>
      <c r="B21" s="45" t="s">
        <v>104</v>
      </c>
      <c r="C21" s="45" t="s">
        <v>105</v>
      </c>
      <c r="D21" s="48" t="s">
        <v>66</v>
      </c>
      <c r="E21" s="45" t="s">
        <v>106</v>
      </c>
      <c r="F21" s="51">
        <v>0.020185185185185184</v>
      </c>
      <c r="G21" s="10" t="str">
        <f t="shared" si="0"/>
        <v>3.33/km</v>
      </c>
      <c r="H21" s="11">
        <f t="shared" si="1"/>
        <v>0.0035069444444444445</v>
      </c>
      <c r="I21" s="11">
        <f>F21-INDEX($F$4:$F$1058,MATCH(D21,$D$4:$D$1058,0))</f>
        <v>0.0035069444444444445</v>
      </c>
    </row>
    <row r="22" spans="1:9" s="1" customFormat="1" ht="15" customHeight="1">
      <c r="A22" s="9">
        <v>19</v>
      </c>
      <c r="B22" s="45" t="s">
        <v>107</v>
      </c>
      <c r="C22" s="45" t="s">
        <v>59</v>
      </c>
      <c r="D22" s="48" t="s">
        <v>108</v>
      </c>
      <c r="E22" s="45" t="s">
        <v>82</v>
      </c>
      <c r="F22" s="51">
        <v>0.020243055555555552</v>
      </c>
      <c r="G22" s="10" t="str">
        <f t="shared" si="0"/>
        <v>3.33/km</v>
      </c>
      <c r="H22" s="11">
        <f t="shared" si="1"/>
        <v>0.0035648148148148123</v>
      </c>
      <c r="I22" s="11">
        <f>F22-INDEX($F$4:$F$1058,MATCH(D22,$D$4:$D$1058,0))</f>
        <v>0</v>
      </c>
    </row>
    <row r="23" spans="1:9" s="1" customFormat="1" ht="15" customHeight="1">
      <c r="A23" s="9">
        <v>20</v>
      </c>
      <c r="B23" s="45" t="s">
        <v>109</v>
      </c>
      <c r="C23" s="45" t="s">
        <v>13</v>
      </c>
      <c r="D23" s="48" t="s">
        <v>99</v>
      </c>
      <c r="E23" s="45" t="s">
        <v>82</v>
      </c>
      <c r="F23" s="51">
        <v>0.020381944444444446</v>
      </c>
      <c r="G23" s="10" t="str">
        <f t="shared" si="0"/>
        <v>3.35/km</v>
      </c>
      <c r="H23" s="11">
        <f t="shared" si="1"/>
        <v>0.0037037037037037056</v>
      </c>
      <c r="I23" s="11">
        <f>F23-INDEX($F$4:$F$1058,MATCH(D23,$D$4:$D$1058,0))</f>
        <v>0.0005324074074074085</v>
      </c>
    </row>
    <row r="24" spans="1:9" s="1" customFormat="1" ht="15" customHeight="1">
      <c r="A24" s="9">
        <v>21</v>
      </c>
      <c r="B24" s="45" t="s">
        <v>110</v>
      </c>
      <c r="C24" s="45" t="s">
        <v>111</v>
      </c>
      <c r="D24" s="48" t="s">
        <v>108</v>
      </c>
      <c r="E24" s="45" t="s">
        <v>87</v>
      </c>
      <c r="F24" s="51">
        <v>0.020439814814814817</v>
      </c>
      <c r="G24" s="10" t="str">
        <f t="shared" si="0"/>
        <v>3.35/km</v>
      </c>
      <c r="H24" s="11">
        <f t="shared" si="1"/>
        <v>0.003761574074074077</v>
      </c>
      <c r="I24" s="11">
        <f>F24-INDEX($F$4:$F$1058,MATCH(D24,$D$4:$D$1058,0))</f>
        <v>0.00019675925925926457</v>
      </c>
    </row>
    <row r="25" spans="1:9" s="1" customFormat="1" ht="15" customHeight="1">
      <c r="A25" s="9">
        <v>22</v>
      </c>
      <c r="B25" s="45" t="s">
        <v>112</v>
      </c>
      <c r="C25" s="45" t="s">
        <v>113</v>
      </c>
      <c r="D25" s="48" t="s">
        <v>99</v>
      </c>
      <c r="E25" s="45" t="s">
        <v>114</v>
      </c>
      <c r="F25" s="51">
        <v>0.020648148148148148</v>
      </c>
      <c r="G25" s="10" t="str">
        <f t="shared" si="0"/>
        <v>3.38/km</v>
      </c>
      <c r="H25" s="11">
        <f t="shared" si="1"/>
        <v>0.003969907407407408</v>
      </c>
      <c r="I25" s="11">
        <f>F25-INDEX($F$4:$F$1058,MATCH(D25,$D$4:$D$1058,0))</f>
        <v>0.000798611111111111</v>
      </c>
    </row>
    <row r="26" spans="1:9" s="1" customFormat="1" ht="15" customHeight="1">
      <c r="A26" s="9">
        <v>23</v>
      </c>
      <c r="B26" s="45" t="s">
        <v>115</v>
      </c>
      <c r="C26" s="45" t="s">
        <v>26</v>
      </c>
      <c r="D26" s="48" t="s">
        <v>99</v>
      </c>
      <c r="E26" s="45" t="s">
        <v>76</v>
      </c>
      <c r="F26" s="51">
        <v>0.02082175925925926</v>
      </c>
      <c r="G26" s="10" t="str">
        <f t="shared" si="0"/>
        <v>3.39/km</v>
      </c>
      <c r="H26" s="11">
        <f t="shared" si="1"/>
        <v>0.004143518518518519</v>
      </c>
      <c r="I26" s="11">
        <f>F26-INDEX($F$4:$F$1058,MATCH(D26,$D$4:$D$1058,0))</f>
        <v>0.0009722222222222215</v>
      </c>
    </row>
    <row r="27" spans="1:9" s="2" customFormat="1" ht="15" customHeight="1">
      <c r="A27" s="9">
        <v>24</v>
      </c>
      <c r="B27" s="45" t="s">
        <v>116</v>
      </c>
      <c r="C27" s="45" t="s">
        <v>117</v>
      </c>
      <c r="D27" s="48" t="s">
        <v>66</v>
      </c>
      <c r="E27" s="45" t="s">
        <v>118</v>
      </c>
      <c r="F27" s="51">
        <v>0.02096064814814815</v>
      </c>
      <c r="G27" s="10" t="str">
        <f t="shared" si="0"/>
        <v>3.41/km</v>
      </c>
      <c r="H27" s="11">
        <f t="shared" si="1"/>
        <v>0.004282407407407408</v>
      </c>
      <c r="I27" s="11">
        <f>F27-INDEX($F$4:$F$1058,MATCH(D27,$D$4:$D$1058,0))</f>
        <v>0.004282407407407408</v>
      </c>
    </row>
    <row r="28" spans="1:9" s="1" customFormat="1" ht="15" customHeight="1">
      <c r="A28" s="9">
        <v>25</v>
      </c>
      <c r="B28" s="45" t="s">
        <v>119</v>
      </c>
      <c r="C28" s="45" t="s">
        <v>23</v>
      </c>
      <c r="D28" s="48" t="s">
        <v>99</v>
      </c>
      <c r="E28" s="45" t="s">
        <v>120</v>
      </c>
      <c r="F28" s="51">
        <v>0.020972222222222222</v>
      </c>
      <c r="G28" s="10" t="str">
        <f t="shared" si="0"/>
        <v>3.41/km</v>
      </c>
      <c r="H28" s="11">
        <f t="shared" si="1"/>
        <v>0.004293981481481482</v>
      </c>
      <c r="I28" s="11">
        <f>F28-INDEX($F$4:$F$1058,MATCH(D28,$D$4:$D$1058,0))</f>
        <v>0.001122685185185185</v>
      </c>
    </row>
    <row r="29" spans="1:9" s="1" customFormat="1" ht="15" customHeight="1">
      <c r="A29" s="9">
        <v>26</v>
      </c>
      <c r="B29" s="45" t="s">
        <v>121</v>
      </c>
      <c r="C29" s="45" t="s">
        <v>29</v>
      </c>
      <c r="D29" s="48" t="s">
        <v>108</v>
      </c>
      <c r="E29" s="45" t="s">
        <v>122</v>
      </c>
      <c r="F29" s="51">
        <v>0.02101851851851852</v>
      </c>
      <c r="G29" s="10" t="str">
        <f t="shared" si="0"/>
        <v>3.41/km</v>
      </c>
      <c r="H29" s="11">
        <f t="shared" si="1"/>
        <v>0.00434027777777778</v>
      </c>
      <c r="I29" s="11">
        <f>F29-INDEX($F$4:$F$1058,MATCH(D29,$D$4:$D$1058,0))</f>
        <v>0.0007754629629629674</v>
      </c>
    </row>
    <row r="30" spans="1:9" s="1" customFormat="1" ht="15" customHeight="1">
      <c r="A30" s="9">
        <v>27</v>
      </c>
      <c r="B30" s="45" t="s">
        <v>123</v>
      </c>
      <c r="C30" s="45" t="s">
        <v>41</v>
      </c>
      <c r="D30" s="48" t="s">
        <v>124</v>
      </c>
      <c r="E30" s="45" t="s">
        <v>125</v>
      </c>
      <c r="F30" s="51">
        <v>0.021006944444444443</v>
      </c>
      <c r="G30" s="10" t="str">
        <f t="shared" si="0"/>
        <v>3.41/km</v>
      </c>
      <c r="H30" s="11">
        <f t="shared" si="1"/>
        <v>0.004328703703703703</v>
      </c>
      <c r="I30" s="11">
        <f>F30-INDEX($F$4:$F$1058,MATCH(D30,$D$4:$D$1058,0))</f>
        <v>0</v>
      </c>
    </row>
    <row r="31" spans="1:9" s="1" customFormat="1" ht="15" customHeight="1">
      <c r="A31" s="9">
        <v>28</v>
      </c>
      <c r="B31" s="45" t="s">
        <v>126</v>
      </c>
      <c r="C31" s="45" t="s">
        <v>38</v>
      </c>
      <c r="D31" s="48" t="s">
        <v>108</v>
      </c>
      <c r="E31" s="45" t="s">
        <v>127</v>
      </c>
      <c r="F31" s="51">
        <v>0.021041666666666667</v>
      </c>
      <c r="G31" s="10" t="str">
        <f t="shared" si="0"/>
        <v>3.42/km</v>
      </c>
      <c r="H31" s="11">
        <f t="shared" si="1"/>
        <v>0.004363425925925927</v>
      </c>
      <c r="I31" s="11">
        <f>F31-INDEX($F$4:$F$1058,MATCH(D31,$D$4:$D$1058,0))</f>
        <v>0.0007986111111111145</v>
      </c>
    </row>
    <row r="32" spans="1:9" s="1" customFormat="1" ht="15" customHeight="1">
      <c r="A32" s="9">
        <v>29</v>
      </c>
      <c r="B32" s="45" t="s">
        <v>128</v>
      </c>
      <c r="C32" s="45" t="s">
        <v>29</v>
      </c>
      <c r="D32" s="48" t="s">
        <v>108</v>
      </c>
      <c r="E32" s="45" t="s">
        <v>82</v>
      </c>
      <c r="F32" s="51">
        <v>0.021099537037037038</v>
      </c>
      <c r="G32" s="10" t="str">
        <f t="shared" si="0"/>
        <v>3.42/km</v>
      </c>
      <c r="H32" s="11">
        <f aca="true" t="shared" si="2" ref="H32:H95">F32-$F$4</f>
        <v>0.004421296296296298</v>
      </c>
      <c r="I32" s="11">
        <f>F32-INDEX($F$4:$F$1058,MATCH(D32,$D$4:$D$1058,0))</f>
        <v>0.0008564814814814858</v>
      </c>
    </row>
    <row r="33" spans="1:9" s="1" customFormat="1" ht="15" customHeight="1">
      <c r="A33" s="9">
        <v>30</v>
      </c>
      <c r="B33" s="45" t="s">
        <v>129</v>
      </c>
      <c r="C33" s="45" t="s">
        <v>31</v>
      </c>
      <c r="D33" s="48" t="s">
        <v>81</v>
      </c>
      <c r="E33" s="45" t="s">
        <v>130</v>
      </c>
      <c r="F33" s="51">
        <v>0.021122685185185185</v>
      </c>
      <c r="G33" s="10" t="str">
        <f t="shared" si="0"/>
        <v>3.43/km</v>
      </c>
      <c r="H33" s="11">
        <f t="shared" si="2"/>
        <v>0.004444444444444445</v>
      </c>
      <c r="I33" s="11">
        <f>F33-INDEX($F$4:$F$1058,MATCH(D33,$D$4:$D$1058,0))</f>
        <v>0.002986111111111113</v>
      </c>
    </row>
    <row r="34" spans="1:9" s="1" customFormat="1" ht="15" customHeight="1">
      <c r="A34" s="9">
        <v>31</v>
      </c>
      <c r="B34" s="45" t="s">
        <v>131</v>
      </c>
      <c r="C34" s="45" t="s">
        <v>25</v>
      </c>
      <c r="D34" s="48" t="s">
        <v>81</v>
      </c>
      <c r="E34" s="45" t="s">
        <v>44</v>
      </c>
      <c r="F34" s="51">
        <v>0.021203703703703707</v>
      </c>
      <c r="G34" s="10" t="str">
        <f t="shared" si="0"/>
        <v>3.43/km</v>
      </c>
      <c r="H34" s="11">
        <f t="shared" si="2"/>
        <v>0.004525462962962967</v>
      </c>
      <c r="I34" s="11">
        <f>F34-INDEX($F$4:$F$1058,MATCH(D34,$D$4:$D$1058,0))</f>
        <v>0.003067129629629635</v>
      </c>
    </row>
    <row r="35" spans="1:9" s="1" customFormat="1" ht="15" customHeight="1">
      <c r="A35" s="9">
        <v>32</v>
      </c>
      <c r="B35" s="45" t="s">
        <v>132</v>
      </c>
      <c r="C35" s="45" t="s">
        <v>28</v>
      </c>
      <c r="D35" s="48" t="s">
        <v>81</v>
      </c>
      <c r="E35" s="45" t="s">
        <v>100</v>
      </c>
      <c r="F35" s="51">
        <v>0.021238425925925924</v>
      </c>
      <c r="G35" s="10" t="str">
        <f t="shared" si="0"/>
        <v>3.44/km</v>
      </c>
      <c r="H35" s="11">
        <f t="shared" si="2"/>
        <v>0.0045601851851851845</v>
      </c>
      <c r="I35" s="11">
        <f>F35-INDEX($F$4:$F$1058,MATCH(D35,$D$4:$D$1058,0))</f>
        <v>0.003101851851851852</v>
      </c>
    </row>
    <row r="36" spans="1:9" s="1" customFormat="1" ht="15" customHeight="1">
      <c r="A36" s="9">
        <v>33</v>
      </c>
      <c r="B36" s="45" t="s">
        <v>133</v>
      </c>
      <c r="C36" s="45" t="s">
        <v>42</v>
      </c>
      <c r="D36" s="48" t="s">
        <v>134</v>
      </c>
      <c r="E36" s="45" t="s">
        <v>82</v>
      </c>
      <c r="F36" s="51">
        <v>0.0212962962962963</v>
      </c>
      <c r="G36" s="10" t="str">
        <f t="shared" si="0"/>
        <v>3.44/km</v>
      </c>
      <c r="H36" s="11">
        <f t="shared" si="2"/>
        <v>0.004618055555555559</v>
      </c>
      <c r="I36" s="11">
        <f>F36-INDEX($F$4:$F$1058,MATCH(D36,$D$4:$D$1058,0))</f>
        <v>0</v>
      </c>
    </row>
    <row r="37" spans="1:9" s="1" customFormat="1" ht="15" customHeight="1">
      <c r="A37" s="9">
        <v>34</v>
      </c>
      <c r="B37" s="45" t="s">
        <v>135</v>
      </c>
      <c r="C37" s="45" t="s">
        <v>136</v>
      </c>
      <c r="D37" s="48" t="s">
        <v>124</v>
      </c>
      <c r="E37" s="45" t="s">
        <v>76</v>
      </c>
      <c r="F37" s="51">
        <v>0.021400462962962965</v>
      </c>
      <c r="G37" s="10" t="str">
        <f t="shared" si="0"/>
        <v>3.45/km</v>
      </c>
      <c r="H37" s="11">
        <f t="shared" si="2"/>
        <v>0.004722222222222225</v>
      </c>
      <c r="I37" s="11">
        <f>F37-INDEX($F$4:$F$1058,MATCH(D37,$D$4:$D$1058,0))</f>
        <v>0.0003935185185185222</v>
      </c>
    </row>
    <row r="38" spans="1:9" s="1" customFormat="1" ht="15" customHeight="1">
      <c r="A38" s="9">
        <v>35</v>
      </c>
      <c r="B38" s="45" t="s">
        <v>50</v>
      </c>
      <c r="C38" s="45" t="s">
        <v>54</v>
      </c>
      <c r="D38" s="48" t="s">
        <v>108</v>
      </c>
      <c r="E38" s="45" t="s">
        <v>137</v>
      </c>
      <c r="F38" s="51">
        <v>0.02144675925925926</v>
      </c>
      <c r="G38" s="10" t="str">
        <f t="shared" si="0"/>
        <v>3.46/km</v>
      </c>
      <c r="H38" s="11">
        <f t="shared" si="2"/>
        <v>0.004768518518518519</v>
      </c>
      <c r="I38" s="11">
        <f>F38-INDEX($F$4:$F$1058,MATCH(D38,$D$4:$D$1058,0))</f>
        <v>0.0012037037037037068</v>
      </c>
    </row>
    <row r="39" spans="1:9" s="1" customFormat="1" ht="15" customHeight="1">
      <c r="A39" s="9">
        <v>36</v>
      </c>
      <c r="B39" s="45" t="s">
        <v>138</v>
      </c>
      <c r="C39" s="45" t="s">
        <v>36</v>
      </c>
      <c r="D39" s="48" t="s">
        <v>66</v>
      </c>
      <c r="E39" s="45" t="s">
        <v>139</v>
      </c>
      <c r="F39" s="51">
        <v>0.021493055555555557</v>
      </c>
      <c r="G39" s="10" t="str">
        <f t="shared" si="0"/>
        <v>3.46/km</v>
      </c>
      <c r="H39" s="11">
        <f t="shared" si="2"/>
        <v>0.004814814814814817</v>
      </c>
      <c r="I39" s="11">
        <f>F39-INDEX($F$4:$F$1058,MATCH(D39,$D$4:$D$1058,0))</f>
        <v>0.004814814814814817</v>
      </c>
    </row>
    <row r="40" spans="1:9" s="1" customFormat="1" ht="15" customHeight="1">
      <c r="A40" s="9">
        <v>37</v>
      </c>
      <c r="B40" s="45" t="s">
        <v>140</v>
      </c>
      <c r="C40" s="45" t="s">
        <v>16</v>
      </c>
      <c r="D40" s="48" t="s">
        <v>99</v>
      </c>
      <c r="E40" s="45" t="s">
        <v>82</v>
      </c>
      <c r="F40" s="51">
        <v>0.021504629629629627</v>
      </c>
      <c r="G40" s="10" t="str">
        <f t="shared" si="0"/>
        <v>3.47/km</v>
      </c>
      <c r="H40" s="11">
        <f t="shared" si="2"/>
        <v>0.004826388888888887</v>
      </c>
      <c r="I40" s="11">
        <f>F40-INDEX($F$4:$F$1058,MATCH(D40,$D$4:$D$1058,0))</f>
        <v>0.00165509259259259</v>
      </c>
    </row>
    <row r="41" spans="1:9" s="1" customFormat="1" ht="15" customHeight="1">
      <c r="A41" s="9">
        <v>38</v>
      </c>
      <c r="B41" s="45" t="s">
        <v>141</v>
      </c>
      <c r="C41" s="45" t="s">
        <v>142</v>
      </c>
      <c r="D41" s="48" t="s">
        <v>108</v>
      </c>
      <c r="E41" s="45" t="s">
        <v>139</v>
      </c>
      <c r="F41" s="51">
        <v>0.021550925925925928</v>
      </c>
      <c r="G41" s="10" t="str">
        <f t="shared" si="0"/>
        <v>3.47/km</v>
      </c>
      <c r="H41" s="11">
        <f t="shared" si="2"/>
        <v>0.004872685185185188</v>
      </c>
      <c r="I41" s="11">
        <f>F41-INDEX($F$4:$F$1058,MATCH(D41,$D$4:$D$1058,0))</f>
        <v>0.001307870370370376</v>
      </c>
    </row>
    <row r="42" spans="1:9" s="1" customFormat="1" ht="15" customHeight="1">
      <c r="A42" s="9">
        <v>39</v>
      </c>
      <c r="B42" s="45" t="s">
        <v>143</v>
      </c>
      <c r="C42" s="45" t="s">
        <v>144</v>
      </c>
      <c r="D42" s="48" t="s">
        <v>81</v>
      </c>
      <c r="E42" s="45" t="s">
        <v>145</v>
      </c>
      <c r="F42" s="51">
        <v>0.0215625</v>
      </c>
      <c r="G42" s="10" t="str">
        <f t="shared" si="0"/>
        <v>3.47/km</v>
      </c>
      <c r="H42" s="11">
        <f t="shared" si="2"/>
        <v>0.004884259259259258</v>
      </c>
      <c r="I42" s="11">
        <f>F42-INDEX($F$4:$F$1058,MATCH(D42,$D$4:$D$1058,0))</f>
        <v>0.003425925925925926</v>
      </c>
    </row>
    <row r="43" spans="1:9" s="1" customFormat="1" ht="15" customHeight="1">
      <c r="A43" s="9">
        <v>40</v>
      </c>
      <c r="B43" s="45" t="s">
        <v>49</v>
      </c>
      <c r="C43" s="45" t="s">
        <v>24</v>
      </c>
      <c r="D43" s="48" t="s">
        <v>108</v>
      </c>
      <c r="E43" s="45" t="s">
        <v>146</v>
      </c>
      <c r="F43" s="51">
        <v>0.02162037037037037</v>
      </c>
      <c r="G43" s="10" t="str">
        <f t="shared" si="0"/>
        <v>3.48/km</v>
      </c>
      <c r="H43" s="11">
        <f t="shared" si="2"/>
        <v>0.00494212962962963</v>
      </c>
      <c r="I43" s="11">
        <f>F43-INDEX($F$4:$F$1058,MATCH(D43,$D$4:$D$1058,0))</f>
        <v>0.0013773148148148173</v>
      </c>
    </row>
    <row r="44" spans="1:9" s="1" customFormat="1" ht="15" customHeight="1">
      <c r="A44" s="9">
        <v>41</v>
      </c>
      <c r="B44" s="45" t="s">
        <v>147</v>
      </c>
      <c r="C44" s="45" t="s">
        <v>23</v>
      </c>
      <c r="D44" s="48" t="s">
        <v>66</v>
      </c>
      <c r="E44" s="45" t="s">
        <v>148</v>
      </c>
      <c r="F44" s="51">
        <v>0.021736111111111112</v>
      </c>
      <c r="G44" s="10" t="str">
        <f t="shared" si="0"/>
        <v>3.49/km</v>
      </c>
      <c r="H44" s="11">
        <f t="shared" si="2"/>
        <v>0.005057870370370372</v>
      </c>
      <c r="I44" s="11">
        <f>F44-INDEX($F$4:$F$1058,MATCH(D44,$D$4:$D$1058,0))</f>
        <v>0.005057870370370372</v>
      </c>
    </row>
    <row r="45" spans="1:9" s="1" customFormat="1" ht="15" customHeight="1">
      <c r="A45" s="9">
        <v>42</v>
      </c>
      <c r="B45" s="45" t="s">
        <v>149</v>
      </c>
      <c r="C45" s="45" t="s">
        <v>150</v>
      </c>
      <c r="D45" s="48" t="s">
        <v>99</v>
      </c>
      <c r="E45" s="45" t="s">
        <v>44</v>
      </c>
      <c r="F45" s="51">
        <v>0.021747685185185186</v>
      </c>
      <c r="G45" s="10" t="str">
        <f t="shared" si="0"/>
        <v>3.49/km</v>
      </c>
      <c r="H45" s="11">
        <f t="shared" si="2"/>
        <v>0.005069444444444446</v>
      </c>
      <c r="I45" s="11">
        <f>F45-INDEX($F$4:$F$1058,MATCH(D45,$D$4:$D$1058,0))</f>
        <v>0.0018981481481481488</v>
      </c>
    </row>
    <row r="46" spans="1:9" s="1" customFormat="1" ht="15" customHeight="1">
      <c r="A46" s="9">
        <v>43</v>
      </c>
      <c r="B46" s="45" t="s">
        <v>151</v>
      </c>
      <c r="C46" s="45" t="s">
        <v>152</v>
      </c>
      <c r="D46" s="48" t="s">
        <v>153</v>
      </c>
      <c r="E46" s="45" t="s">
        <v>154</v>
      </c>
      <c r="F46" s="51">
        <v>0.021770833333333336</v>
      </c>
      <c r="G46" s="10" t="str">
        <f t="shared" si="0"/>
        <v>3.49/km</v>
      </c>
      <c r="H46" s="11">
        <f t="shared" si="2"/>
        <v>0.0050925925925925965</v>
      </c>
      <c r="I46" s="11">
        <f>F46-INDEX($F$4:$F$1058,MATCH(D46,$D$4:$D$1058,0))</f>
        <v>0</v>
      </c>
    </row>
    <row r="47" spans="1:9" s="1" customFormat="1" ht="15" customHeight="1">
      <c r="A47" s="9">
        <v>44</v>
      </c>
      <c r="B47" s="45" t="s">
        <v>155</v>
      </c>
      <c r="C47" s="45" t="s">
        <v>27</v>
      </c>
      <c r="D47" s="48" t="s">
        <v>153</v>
      </c>
      <c r="E47" s="45" t="s">
        <v>82</v>
      </c>
      <c r="F47" s="51">
        <v>0.021805555555555554</v>
      </c>
      <c r="G47" s="10" t="str">
        <f t="shared" si="0"/>
        <v>3.50/km</v>
      </c>
      <c r="H47" s="11">
        <f t="shared" si="2"/>
        <v>0.005127314814814814</v>
      </c>
      <c r="I47" s="11">
        <f>F47-INDEX($F$4:$F$1058,MATCH(D47,$D$4:$D$1058,0))</f>
        <v>3.472222222221724E-05</v>
      </c>
    </row>
    <row r="48" spans="1:9" s="1" customFormat="1" ht="15" customHeight="1">
      <c r="A48" s="9">
        <v>45</v>
      </c>
      <c r="B48" s="45" t="s">
        <v>156</v>
      </c>
      <c r="C48" s="45" t="s">
        <v>38</v>
      </c>
      <c r="D48" s="48" t="s">
        <v>81</v>
      </c>
      <c r="E48" s="45" t="s">
        <v>122</v>
      </c>
      <c r="F48" s="51">
        <v>0.021875</v>
      </c>
      <c r="G48" s="10" t="str">
        <f t="shared" si="0"/>
        <v>3.50/km</v>
      </c>
      <c r="H48" s="11">
        <f t="shared" si="2"/>
        <v>0.005196759259259259</v>
      </c>
      <c r="I48" s="11">
        <f>F48-INDEX($F$4:$F$1058,MATCH(D48,$D$4:$D$1058,0))</f>
        <v>0.0037384259259259263</v>
      </c>
    </row>
    <row r="49" spans="1:9" s="1" customFormat="1" ht="15" customHeight="1">
      <c r="A49" s="9">
        <v>46</v>
      </c>
      <c r="B49" s="45" t="s">
        <v>157</v>
      </c>
      <c r="C49" s="45" t="s">
        <v>158</v>
      </c>
      <c r="D49" s="48" t="s">
        <v>95</v>
      </c>
      <c r="E49" s="45" t="s">
        <v>159</v>
      </c>
      <c r="F49" s="51">
        <v>0.021875</v>
      </c>
      <c r="G49" s="10" t="str">
        <f t="shared" si="0"/>
        <v>3.50/km</v>
      </c>
      <c r="H49" s="11">
        <f t="shared" si="2"/>
        <v>0.005196759259259259</v>
      </c>
      <c r="I49" s="11">
        <f>F49-INDEX($F$4:$F$1058,MATCH(D49,$D$4:$D$1058,0))</f>
        <v>0.0020717592592592593</v>
      </c>
    </row>
    <row r="50" spans="1:9" s="1" customFormat="1" ht="15" customHeight="1">
      <c r="A50" s="9">
        <v>47</v>
      </c>
      <c r="B50" s="45" t="s">
        <v>160</v>
      </c>
      <c r="C50" s="45" t="s">
        <v>22</v>
      </c>
      <c r="D50" s="48" t="s">
        <v>108</v>
      </c>
      <c r="E50" s="45" t="s">
        <v>161</v>
      </c>
      <c r="F50" s="51">
        <v>0.021921296296296296</v>
      </c>
      <c r="G50" s="10" t="str">
        <f t="shared" si="0"/>
        <v>3.51/km</v>
      </c>
      <c r="H50" s="11">
        <f t="shared" si="2"/>
        <v>0.005243055555555556</v>
      </c>
      <c r="I50" s="11">
        <f>F50-INDEX($F$4:$F$1058,MATCH(D50,$D$4:$D$1058,0))</f>
        <v>0.001678240740740744</v>
      </c>
    </row>
    <row r="51" spans="1:9" s="1" customFormat="1" ht="15" customHeight="1">
      <c r="A51" s="9">
        <v>48</v>
      </c>
      <c r="B51" s="45" t="s">
        <v>162</v>
      </c>
      <c r="C51" s="45" t="s">
        <v>19</v>
      </c>
      <c r="D51" s="48" t="s">
        <v>81</v>
      </c>
      <c r="E51" s="45" t="s">
        <v>163</v>
      </c>
      <c r="F51" s="51">
        <v>0.021944444444444447</v>
      </c>
      <c r="G51" s="10" t="str">
        <f t="shared" si="0"/>
        <v>3.51/km</v>
      </c>
      <c r="H51" s="11">
        <f t="shared" si="2"/>
        <v>0.005266203703703707</v>
      </c>
      <c r="I51" s="11">
        <f>F51-INDEX($F$4:$F$1058,MATCH(D51,$D$4:$D$1058,0))</f>
        <v>0.0038078703703703747</v>
      </c>
    </row>
    <row r="52" spans="1:9" s="1" customFormat="1" ht="15" customHeight="1">
      <c r="A52" s="9">
        <v>49</v>
      </c>
      <c r="B52" s="45" t="s">
        <v>164</v>
      </c>
      <c r="C52" s="45" t="s">
        <v>20</v>
      </c>
      <c r="D52" s="48" t="s">
        <v>81</v>
      </c>
      <c r="E52" s="45" t="s">
        <v>145</v>
      </c>
      <c r="F52" s="51">
        <v>0.02210648148148148</v>
      </c>
      <c r="G52" s="10" t="str">
        <f t="shared" si="0"/>
        <v>3.53/km</v>
      </c>
      <c r="H52" s="11">
        <f t="shared" si="2"/>
        <v>0.00542824074074074</v>
      </c>
      <c r="I52" s="11">
        <f>F52-INDEX($F$4:$F$1058,MATCH(D52,$D$4:$D$1058,0))</f>
        <v>0.003969907407407408</v>
      </c>
    </row>
    <row r="53" spans="1:9" s="3" customFormat="1" ht="15" customHeight="1">
      <c r="A53" s="9">
        <v>50</v>
      </c>
      <c r="B53" s="45" t="s">
        <v>165</v>
      </c>
      <c r="C53" s="45" t="s">
        <v>166</v>
      </c>
      <c r="D53" s="48" t="s">
        <v>153</v>
      </c>
      <c r="E53" s="45" t="s">
        <v>167</v>
      </c>
      <c r="F53" s="51">
        <v>0.022326388888888885</v>
      </c>
      <c r="G53" s="10" t="str">
        <f t="shared" si="0"/>
        <v>3.55/km</v>
      </c>
      <c r="H53" s="11">
        <f t="shared" si="2"/>
        <v>0.005648148148148145</v>
      </c>
      <c r="I53" s="11">
        <f>F53-INDEX($F$4:$F$1058,MATCH(D53,$D$4:$D$1058,0))</f>
        <v>0.0005555555555555487</v>
      </c>
    </row>
    <row r="54" spans="1:9" s="1" customFormat="1" ht="15" customHeight="1">
      <c r="A54" s="9">
        <v>51</v>
      </c>
      <c r="B54" s="45" t="s">
        <v>168</v>
      </c>
      <c r="C54" s="45" t="s">
        <v>52</v>
      </c>
      <c r="D54" s="48" t="s">
        <v>134</v>
      </c>
      <c r="E54" s="45" t="s">
        <v>169</v>
      </c>
      <c r="F54" s="51">
        <v>0.022326388888888885</v>
      </c>
      <c r="G54" s="10" t="str">
        <f t="shared" si="0"/>
        <v>3.55/km</v>
      </c>
      <c r="H54" s="11">
        <f t="shared" si="2"/>
        <v>0.005648148148148145</v>
      </c>
      <c r="I54" s="11">
        <f>F54-INDEX($F$4:$F$1058,MATCH(D54,$D$4:$D$1058,0))</f>
        <v>0.001030092592592586</v>
      </c>
    </row>
    <row r="55" spans="1:9" s="1" customFormat="1" ht="15" customHeight="1">
      <c r="A55" s="9">
        <v>52</v>
      </c>
      <c r="B55" s="45" t="s">
        <v>170</v>
      </c>
      <c r="C55" s="45" t="s">
        <v>21</v>
      </c>
      <c r="D55" s="48" t="s">
        <v>81</v>
      </c>
      <c r="E55" s="45" t="s">
        <v>171</v>
      </c>
      <c r="F55" s="51">
        <v>0.022372685185185186</v>
      </c>
      <c r="G55" s="10" t="str">
        <f t="shared" si="0"/>
        <v>3.56/km</v>
      </c>
      <c r="H55" s="11">
        <f t="shared" si="2"/>
        <v>0.005694444444444446</v>
      </c>
      <c r="I55" s="11">
        <f>F55-INDEX($F$4:$F$1058,MATCH(D55,$D$4:$D$1058,0))</f>
        <v>0.004236111111111114</v>
      </c>
    </row>
    <row r="56" spans="1:9" s="1" customFormat="1" ht="15" customHeight="1">
      <c r="A56" s="9">
        <v>53</v>
      </c>
      <c r="B56" s="45" t="s">
        <v>172</v>
      </c>
      <c r="C56" s="45" t="s">
        <v>173</v>
      </c>
      <c r="D56" s="48" t="s">
        <v>95</v>
      </c>
      <c r="E56" s="45" t="s">
        <v>174</v>
      </c>
      <c r="F56" s="51">
        <v>0.02238425925925926</v>
      </c>
      <c r="G56" s="10" t="str">
        <f t="shared" si="0"/>
        <v>3.56/km</v>
      </c>
      <c r="H56" s="11">
        <f t="shared" si="2"/>
        <v>0.00570601851851852</v>
      </c>
      <c r="I56" s="11">
        <f>F56-INDEX($F$4:$F$1058,MATCH(D56,$D$4:$D$1058,0))</f>
        <v>0.0025810185185185207</v>
      </c>
    </row>
    <row r="57" spans="1:9" s="1" customFormat="1" ht="15" customHeight="1">
      <c r="A57" s="9">
        <v>54</v>
      </c>
      <c r="B57" s="45" t="s">
        <v>175</v>
      </c>
      <c r="C57" s="45" t="s">
        <v>176</v>
      </c>
      <c r="D57" s="48" t="s">
        <v>108</v>
      </c>
      <c r="E57" s="45" t="s">
        <v>177</v>
      </c>
      <c r="F57" s="51">
        <v>0.02241898148148148</v>
      </c>
      <c r="G57" s="10" t="str">
        <f t="shared" si="0"/>
        <v>3.56/km</v>
      </c>
      <c r="H57" s="11">
        <f t="shared" si="2"/>
        <v>0.005740740740740741</v>
      </c>
      <c r="I57" s="11">
        <f>F57-INDEX($F$4:$F$1058,MATCH(D57,$D$4:$D$1058,0))</f>
        <v>0.0021759259259259284</v>
      </c>
    </row>
    <row r="58" spans="1:9" s="1" customFormat="1" ht="15" customHeight="1">
      <c r="A58" s="9">
        <v>55</v>
      </c>
      <c r="B58" s="45" t="s">
        <v>178</v>
      </c>
      <c r="C58" s="45" t="s">
        <v>179</v>
      </c>
      <c r="D58" s="48" t="s">
        <v>95</v>
      </c>
      <c r="E58" s="45" t="s">
        <v>180</v>
      </c>
      <c r="F58" s="51">
        <v>0.022430555555555554</v>
      </c>
      <c r="G58" s="10" t="str">
        <f t="shared" si="0"/>
        <v>3.56/km</v>
      </c>
      <c r="H58" s="11">
        <f t="shared" si="2"/>
        <v>0.005752314814814814</v>
      </c>
      <c r="I58" s="11">
        <f>F58-INDEX($F$4:$F$1058,MATCH(D58,$D$4:$D$1058,0))</f>
        <v>0.002627314814814815</v>
      </c>
    </row>
    <row r="59" spans="1:9" s="1" customFormat="1" ht="15" customHeight="1">
      <c r="A59" s="9">
        <v>56</v>
      </c>
      <c r="B59" s="45" t="s">
        <v>181</v>
      </c>
      <c r="C59" s="45" t="s">
        <v>34</v>
      </c>
      <c r="D59" s="48" t="s">
        <v>108</v>
      </c>
      <c r="E59" s="45" t="s">
        <v>182</v>
      </c>
      <c r="F59" s="51">
        <v>0.0225</v>
      </c>
      <c r="G59" s="10" t="str">
        <f t="shared" si="0"/>
        <v>3.57/km</v>
      </c>
      <c r="H59" s="11">
        <f t="shared" si="2"/>
        <v>0.005821759259259259</v>
      </c>
      <c r="I59" s="11">
        <f>F59-INDEX($F$4:$F$1058,MATCH(D59,$D$4:$D$1058,0))</f>
        <v>0.002256944444444447</v>
      </c>
    </row>
    <row r="60" spans="1:9" s="1" customFormat="1" ht="15" customHeight="1">
      <c r="A60" s="9">
        <v>57</v>
      </c>
      <c r="B60" s="45" t="s">
        <v>183</v>
      </c>
      <c r="C60" s="45" t="s">
        <v>28</v>
      </c>
      <c r="D60" s="48" t="s">
        <v>108</v>
      </c>
      <c r="E60" s="45" t="s">
        <v>82</v>
      </c>
      <c r="F60" s="51">
        <v>0.022546296296296297</v>
      </c>
      <c r="G60" s="10" t="str">
        <f t="shared" si="0"/>
        <v>3.58/km</v>
      </c>
      <c r="H60" s="11">
        <f t="shared" si="2"/>
        <v>0.005868055555555557</v>
      </c>
      <c r="I60" s="11">
        <f>F60-INDEX($F$4:$F$1058,MATCH(D60,$D$4:$D$1058,0))</f>
        <v>0.0023032407407407446</v>
      </c>
    </row>
    <row r="61" spans="1:9" s="1" customFormat="1" ht="15" customHeight="1">
      <c r="A61" s="9">
        <v>58</v>
      </c>
      <c r="B61" s="45" t="s">
        <v>184</v>
      </c>
      <c r="C61" s="45" t="s">
        <v>25</v>
      </c>
      <c r="D61" s="48" t="s">
        <v>99</v>
      </c>
      <c r="E61" s="45" t="s">
        <v>145</v>
      </c>
      <c r="F61" s="51">
        <v>0.02259259259259259</v>
      </c>
      <c r="G61" s="10" t="str">
        <f t="shared" si="0"/>
        <v>3.58/km</v>
      </c>
      <c r="H61" s="11">
        <f t="shared" si="2"/>
        <v>0.005914351851851851</v>
      </c>
      <c r="I61" s="11">
        <f>F61-INDEX($F$4:$F$1058,MATCH(D61,$D$4:$D$1058,0))</f>
        <v>0.002743055555555554</v>
      </c>
    </row>
    <row r="62" spans="1:9" s="1" customFormat="1" ht="15" customHeight="1">
      <c r="A62" s="9">
        <v>59</v>
      </c>
      <c r="B62" s="45" t="s">
        <v>14</v>
      </c>
      <c r="C62" s="45" t="s">
        <v>54</v>
      </c>
      <c r="D62" s="48" t="s">
        <v>99</v>
      </c>
      <c r="E62" s="45" t="s">
        <v>145</v>
      </c>
      <c r="F62" s="51">
        <v>0.02262731481481482</v>
      </c>
      <c r="G62" s="10" t="str">
        <f t="shared" si="0"/>
        <v>3.58/km</v>
      </c>
      <c r="H62" s="11">
        <f t="shared" si="2"/>
        <v>0.005949074074074079</v>
      </c>
      <c r="I62" s="11">
        <f>F62-INDEX($F$4:$F$1058,MATCH(D62,$D$4:$D$1058,0))</f>
        <v>0.002777777777777782</v>
      </c>
    </row>
    <row r="63" spans="1:9" s="1" customFormat="1" ht="15" customHeight="1">
      <c r="A63" s="9">
        <v>60</v>
      </c>
      <c r="B63" s="45" t="s">
        <v>129</v>
      </c>
      <c r="C63" s="45" t="s">
        <v>28</v>
      </c>
      <c r="D63" s="48" t="s">
        <v>66</v>
      </c>
      <c r="E63" s="45" t="s">
        <v>100</v>
      </c>
      <c r="F63" s="51">
        <v>0.0227662037037037</v>
      </c>
      <c r="G63" s="10" t="str">
        <f t="shared" si="0"/>
        <v>3.60/km</v>
      </c>
      <c r="H63" s="11">
        <f t="shared" si="2"/>
        <v>0.006087962962962962</v>
      </c>
      <c r="I63" s="11">
        <f>F63-INDEX($F$4:$F$1058,MATCH(D63,$D$4:$D$1058,0))</f>
        <v>0.006087962962962962</v>
      </c>
    </row>
    <row r="64" spans="1:9" s="1" customFormat="1" ht="15" customHeight="1">
      <c r="A64" s="9">
        <v>61</v>
      </c>
      <c r="B64" s="45" t="s">
        <v>185</v>
      </c>
      <c r="C64" s="45" t="s">
        <v>28</v>
      </c>
      <c r="D64" s="48" t="s">
        <v>66</v>
      </c>
      <c r="E64" s="45" t="s">
        <v>100</v>
      </c>
      <c r="F64" s="51">
        <v>0.022777777777777775</v>
      </c>
      <c r="G64" s="10" t="str">
        <f t="shared" si="0"/>
        <v>4.00/km</v>
      </c>
      <c r="H64" s="11">
        <f t="shared" si="2"/>
        <v>0.006099537037037035</v>
      </c>
      <c r="I64" s="11">
        <f>F64-INDEX($F$4:$F$1058,MATCH(D64,$D$4:$D$1058,0))</f>
        <v>0.006099537037037035</v>
      </c>
    </row>
    <row r="65" spans="1:9" s="1" customFormat="1" ht="15" customHeight="1">
      <c r="A65" s="9">
        <v>62</v>
      </c>
      <c r="B65" s="45" t="s">
        <v>186</v>
      </c>
      <c r="C65" s="45" t="s">
        <v>34</v>
      </c>
      <c r="D65" s="48" t="s">
        <v>99</v>
      </c>
      <c r="E65" s="45" t="s">
        <v>82</v>
      </c>
      <c r="F65" s="51">
        <v>0.022824074074074076</v>
      </c>
      <c r="G65" s="10" t="str">
        <f t="shared" si="0"/>
        <v>4.00/km</v>
      </c>
      <c r="H65" s="11">
        <f t="shared" si="2"/>
        <v>0.0061458333333333365</v>
      </c>
      <c r="I65" s="11">
        <f>F65-INDEX($F$4:$F$1058,MATCH(D65,$D$4:$D$1058,0))</f>
        <v>0.0029745370370370394</v>
      </c>
    </row>
    <row r="66" spans="1:9" s="1" customFormat="1" ht="15" customHeight="1">
      <c r="A66" s="9">
        <v>63</v>
      </c>
      <c r="B66" s="45" t="s">
        <v>187</v>
      </c>
      <c r="C66" s="45" t="s">
        <v>12</v>
      </c>
      <c r="D66" s="48" t="s">
        <v>108</v>
      </c>
      <c r="E66" s="45" t="s">
        <v>82</v>
      </c>
      <c r="F66" s="51">
        <v>0.02289351851851852</v>
      </c>
      <c r="G66" s="10" t="str">
        <f t="shared" si="0"/>
        <v>4.01/km</v>
      </c>
      <c r="H66" s="11">
        <f t="shared" si="2"/>
        <v>0.006215277777777781</v>
      </c>
      <c r="I66" s="11">
        <f>F66-INDEX($F$4:$F$1058,MATCH(D66,$D$4:$D$1058,0))</f>
        <v>0.002650462962962969</v>
      </c>
    </row>
    <row r="67" spans="1:9" s="1" customFormat="1" ht="15" customHeight="1">
      <c r="A67" s="9">
        <v>64</v>
      </c>
      <c r="B67" s="45" t="s">
        <v>188</v>
      </c>
      <c r="C67" s="45" t="s">
        <v>18</v>
      </c>
      <c r="D67" s="48" t="s">
        <v>153</v>
      </c>
      <c r="E67" s="45" t="s">
        <v>82</v>
      </c>
      <c r="F67" s="51">
        <v>0.02314814814814815</v>
      </c>
      <c r="G67" s="10" t="str">
        <f t="shared" si="0"/>
        <v>4.04/km</v>
      </c>
      <c r="H67" s="11">
        <f t="shared" si="2"/>
        <v>0.00646990740740741</v>
      </c>
      <c r="I67" s="11">
        <f>F67-INDEX($F$4:$F$1058,MATCH(D67,$D$4:$D$1058,0))</f>
        <v>0.0013773148148148139</v>
      </c>
    </row>
    <row r="68" spans="1:9" s="1" customFormat="1" ht="15" customHeight="1">
      <c r="A68" s="9">
        <v>65</v>
      </c>
      <c r="B68" s="45" t="s">
        <v>189</v>
      </c>
      <c r="C68" s="45" t="s">
        <v>43</v>
      </c>
      <c r="D68" s="48" t="s">
        <v>134</v>
      </c>
      <c r="E68" s="45" t="s">
        <v>190</v>
      </c>
      <c r="F68" s="51">
        <v>0.02326388888888889</v>
      </c>
      <c r="G68" s="10" t="str">
        <f aca="true" t="shared" si="3" ref="G68:G131">TEXT(INT((HOUR(F68)*3600+MINUTE(F68)*60+SECOND(F68))/$I$2/60),"0")&amp;"."&amp;TEXT(MOD((HOUR(F68)*3600+MINUTE(F68)*60+SECOND(F68))/$I$2,60),"00")&amp;"/km"</f>
        <v>4.05/km</v>
      </c>
      <c r="H68" s="11">
        <f t="shared" si="2"/>
        <v>0.0065856481481481495</v>
      </c>
      <c r="I68" s="11">
        <f>F68-INDEX($F$4:$F$1058,MATCH(D68,$D$4:$D$1058,0))</f>
        <v>0.0019675925925925902</v>
      </c>
    </row>
    <row r="69" spans="1:9" s="1" customFormat="1" ht="15" customHeight="1">
      <c r="A69" s="9">
        <v>66</v>
      </c>
      <c r="B69" s="45" t="s">
        <v>191</v>
      </c>
      <c r="C69" s="45" t="s">
        <v>63</v>
      </c>
      <c r="D69" s="48" t="s">
        <v>192</v>
      </c>
      <c r="E69" s="45" t="s">
        <v>177</v>
      </c>
      <c r="F69" s="51">
        <v>0.023287037037037037</v>
      </c>
      <c r="G69" s="10" t="str">
        <f t="shared" si="3"/>
        <v>4.05/km</v>
      </c>
      <c r="H69" s="11">
        <f t="shared" si="2"/>
        <v>0.006608796296296297</v>
      </c>
      <c r="I69" s="11">
        <f>F69-INDEX($F$4:$F$1058,MATCH(D69,$D$4:$D$1058,0))</f>
        <v>0</v>
      </c>
    </row>
    <row r="70" spans="1:9" s="1" customFormat="1" ht="15" customHeight="1">
      <c r="A70" s="9">
        <v>67</v>
      </c>
      <c r="B70" s="45" t="s">
        <v>193</v>
      </c>
      <c r="C70" s="45" t="s">
        <v>19</v>
      </c>
      <c r="D70" s="48" t="s">
        <v>99</v>
      </c>
      <c r="E70" s="45" t="s">
        <v>194</v>
      </c>
      <c r="F70" s="51">
        <v>0.02332175925925926</v>
      </c>
      <c r="G70" s="10" t="str">
        <f t="shared" si="3"/>
        <v>4.06/km</v>
      </c>
      <c r="H70" s="11">
        <f t="shared" si="2"/>
        <v>0.006643518518518521</v>
      </c>
      <c r="I70" s="11">
        <f>F70-INDEX($F$4:$F$1058,MATCH(D70,$D$4:$D$1058,0))</f>
        <v>0.0034722222222222238</v>
      </c>
    </row>
    <row r="71" spans="1:9" s="1" customFormat="1" ht="15" customHeight="1">
      <c r="A71" s="23">
        <v>68</v>
      </c>
      <c r="B71" s="62" t="s">
        <v>195</v>
      </c>
      <c r="C71" s="62" t="s">
        <v>12</v>
      </c>
      <c r="D71" s="23" t="s">
        <v>196</v>
      </c>
      <c r="E71" s="62" t="s">
        <v>327</v>
      </c>
      <c r="F71" s="24">
        <v>0.02335648148148148</v>
      </c>
      <c r="G71" s="23" t="str">
        <f t="shared" si="3"/>
        <v>4.06/km</v>
      </c>
      <c r="H71" s="25">
        <f t="shared" si="2"/>
        <v>0.0066782407407407415</v>
      </c>
      <c r="I71" s="25">
        <f>F71-INDEX($F$4:$F$1058,MATCH(D71,$D$4:$D$1058,0))</f>
        <v>0</v>
      </c>
    </row>
    <row r="72" spans="1:9" s="1" customFormat="1" ht="15" customHeight="1">
      <c r="A72" s="9">
        <v>69</v>
      </c>
      <c r="B72" s="45" t="s">
        <v>16</v>
      </c>
      <c r="C72" s="45" t="s">
        <v>197</v>
      </c>
      <c r="D72" s="48" t="s">
        <v>66</v>
      </c>
      <c r="E72" s="45" t="s">
        <v>198</v>
      </c>
      <c r="F72" s="51">
        <v>0.023391203703703702</v>
      </c>
      <c r="G72" s="10" t="str">
        <f t="shared" si="3"/>
        <v>4.06/km</v>
      </c>
      <c r="H72" s="11">
        <f t="shared" si="2"/>
        <v>0.006712962962962962</v>
      </c>
      <c r="I72" s="11">
        <f>F72-INDEX($F$4:$F$1058,MATCH(D72,$D$4:$D$1058,0))</f>
        <v>0.006712962962962962</v>
      </c>
    </row>
    <row r="73" spans="1:9" s="1" customFormat="1" ht="15" customHeight="1">
      <c r="A73" s="9">
        <v>70</v>
      </c>
      <c r="B73" s="45" t="s">
        <v>86</v>
      </c>
      <c r="C73" s="45" t="s">
        <v>57</v>
      </c>
      <c r="D73" s="48" t="s">
        <v>66</v>
      </c>
      <c r="E73" s="45" t="s">
        <v>163</v>
      </c>
      <c r="F73" s="51">
        <v>0.023564814814814813</v>
      </c>
      <c r="G73" s="10" t="str">
        <f t="shared" si="3"/>
        <v>4.08/km</v>
      </c>
      <c r="H73" s="11">
        <f t="shared" si="2"/>
        <v>0.006886574074074073</v>
      </c>
      <c r="I73" s="11">
        <f>F73-INDEX($F$4:$F$1058,MATCH(D73,$D$4:$D$1058,0))</f>
        <v>0.006886574074074073</v>
      </c>
    </row>
    <row r="74" spans="1:9" s="1" customFormat="1" ht="15" customHeight="1">
      <c r="A74" s="9">
        <v>71</v>
      </c>
      <c r="B74" s="45" t="s">
        <v>199</v>
      </c>
      <c r="C74" s="45" t="s">
        <v>23</v>
      </c>
      <c r="D74" s="48" t="s">
        <v>134</v>
      </c>
      <c r="E74" s="45" t="s">
        <v>200</v>
      </c>
      <c r="F74" s="51">
        <v>0.023576388888888893</v>
      </c>
      <c r="G74" s="10" t="str">
        <f t="shared" si="3"/>
        <v>4.08/km</v>
      </c>
      <c r="H74" s="11">
        <f t="shared" si="2"/>
        <v>0.006898148148148153</v>
      </c>
      <c r="I74" s="11">
        <f>F74-INDEX($F$4:$F$1058,MATCH(D74,$D$4:$D$1058,0))</f>
        <v>0.002280092592592594</v>
      </c>
    </row>
    <row r="75" spans="1:9" s="1" customFormat="1" ht="15" customHeight="1">
      <c r="A75" s="9">
        <v>72</v>
      </c>
      <c r="B75" s="45" t="s">
        <v>201</v>
      </c>
      <c r="C75" s="45" t="s">
        <v>202</v>
      </c>
      <c r="D75" s="48" t="s">
        <v>95</v>
      </c>
      <c r="E75" s="45" t="s">
        <v>148</v>
      </c>
      <c r="F75" s="51">
        <v>0.023715277777777776</v>
      </c>
      <c r="G75" s="10" t="str">
        <f t="shared" si="3"/>
        <v>4.10/km</v>
      </c>
      <c r="H75" s="11">
        <f t="shared" si="2"/>
        <v>0.007037037037037036</v>
      </c>
      <c r="I75" s="11">
        <f>F75-INDEX($F$4:$F$1058,MATCH(D75,$D$4:$D$1058,0))</f>
        <v>0.003912037037037037</v>
      </c>
    </row>
    <row r="76" spans="1:9" s="1" customFormat="1" ht="15" customHeight="1">
      <c r="A76" s="9">
        <v>73</v>
      </c>
      <c r="B76" s="45" t="s">
        <v>203</v>
      </c>
      <c r="C76" s="45" t="s">
        <v>59</v>
      </c>
      <c r="D76" s="48" t="s">
        <v>99</v>
      </c>
      <c r="E76" s="45" t="s">
        <v>82</v>
      </c>
      <c r="F76" s="51">
        <v>0.02378472222222222</v>
      </c>
      <c r="G76" s="10" t="str">
        <f t="shared" si="3"/>
        <v>4.11/km</v>
      </c>
      <c r="H76" s="11">
        <f t="shared" si="2"/>
        <v>0.007106481481481481</v>
      </c>
      <c r="I76" s="11">
        <f>F76-INDEX($F$4:$F$1058,MATCH(D76,$D$4:$D$1058,0))</f>
        <v>0.003935185185185184</v>
      </c>
    </row>
    <row r="77" spans="1:9" s="1" customFormat="1" ht="15" customHeight="1">
      <c r="A77" s="9">
        <v>74</v>
      </c>
      <c r="B77" s="45" t="s">
        <v>204</v>
      </c>
      <c r="C77" s="45" t="s">
        <v>30</v>
      </c>
      <c r="D77" s="48" t="s">
        <v>108</v>
      </c>
      <c r="E77" s="45" t="s">
        <v>205</v>
      </c>
      <c r="F77" s="51">
        <v>0.023854166666666666</v>
      </c>
      <c r="G77" s="10" t="str">
        <f t="shared" si="3"/>
        <v>4.11/km</v>
      </c>
      <c r="H77" s="11">
        <f t="shared" si="2"/>
        <v>0.007175925925925926</v>
      </c>
      <c r="I77" s="11">
        <f>F77-INDEX($F$4:$F$1058,MATCH(D77,$D$4:$D$1058,0))</f>
        <v>0.0036111111111111135</v>
      </c>
    </row>
    <row r="78" spans="1:9" s="1" customFormat="1" ht="15" customHeight="1">
      <c r="A78" s="9">
        <v>75</v>
      </c>
      <c r="B78" s="45" t="s">
        <v>206</v>
      </c>
      <c r="C78" s="45" t="s">
        <v>207</v>
      </c>
      <c r="D78" s="48" t="s">
        <v>124</v>
      </c>
      <c r="E78" s="45" t="s">
        <v>208</v>
      </c>
      <c r="F78" s="51">
        <v>0.023993055555555556</v>
      </c>
      <c r="G78" s="10" t="str">
        <f t="shared" si="3"/>
        <v>4.13/km</v>
      </c>
      <c r="H78" s="11">
        <f t="shared" si="2"/>
        <v>0.007314814814814816</v>
      </c>
      <c r="I78" s="11">
        <f>F78-INDEX($F$4:$F$1058,MATCH(D78,$D$4:$D$1058,0))</f>
        <v>0.002986111111111113</v>
      </c>
    </row>
    <row r="79" spans="1:9" s="1" customFormat="1" ht="15" customHeight="1">
      <c r="A79" s="9">
        <v>76</v>
      </c>
      <c r="B79" s="45" t="s">
        <v>15</v>
      </c>
      <c r="C79" s="45" t="s">
        <v>25</v>
      </c>
      <c r="D79" s="48" t="s">
        <v>108</v>
      </c>
      <c r="E79" s="45" t="s">
        <v>82</v>
      </c>
      <c r="F79" s="51">
        <v>0.024085648148148148</v>
      </c>
      <c r="G79" s="10" t="str">
        <f t="shared" si="3"/>
        <v>4.14/km</v>
      </c>
      <c r="H79" s="11">
        <f t="shared" si="2"/>
        <v>0.007407407407407408</v>
      </c>
      <c r="I79" s="11">
        <f>F79-INDEX($F$4:$F$1058,MATCH(D79,$D$4:$D$1058,0))</f>
        <v>0.0038425925925925954</v>
      </c>
    </row>
    <row r="80" spans="1:9" s="3" customFormat="1" ht="15" customHeight="1">
      <c r="A80" s="9">
        <v>77</v>
      </c>
      <c r="B80" s="45" t="s">
        <v>209</v>
      </c>
      <c r="C80" s="45" t="s">
        <v>113</v>
      </c>
      <c r="D80" s="48" t="s">
        <v>210</v>
      </c>
      <c r="E80" s="45" t="s">
        <v>45</v>
      </c>
      <c r="F80" s="51">
        <v>0.024212962962962964</v>
      </c>
      <c r="G80" s="10" t="str">
        <f t="shared" si="3"/>
        <v>4.15/km</v>
      </c>
      <c r="H80" s="11">
        <f t="shared" si="2"/>
        <v>0.007534722222222224</v>
      </c>
      <c r="I80" s="11">
        <f>F80-INDEX($F$4:$F$1058,MATCH(D80,$D$4:$D$1058,0))</f>
        <v>0</v>
      </c>
    </row>
    <row r="81" spans="1:9" s="1" customFormat="1" ht="15" customHeight="1">
      <c r="A81" s="9">
        <v>78</v>
      </c>
      <c r="B81" s="45" t="s">
        <v>211</v>
      </c>
      <c r="C81" s="45" t="s">
        <v>17</v>
      </c>
      <c r="D81" s="48" t="s">
        <v>108</v>
      </c>
      <c r="E81" s="45" t="s">
        <v>82</v>
      </c>
      <c r="F81" s="51">
        <v>0.024270833333333335</v>
      </c>
      <c r="G81" s="10" t="str">
        <f t="shared" si="3"/>
        <v>4.16/km</v>
      </c>
      <c r="H81" s="11">
        <f t="shared" si="2"/>
        <v>0.007592592592592595</v>
      </c>
      <c r="I81" s="11">
        <f>F81-INDEX($F$4:$F$1058,MATCH(D81,$D$4:$D$1058,0))</f>
        <v>0.004027777777777783</v>
      </c>
    </row>
    <row r="82" spans="1:9" s="1" customFormat="1" ht="15" customHeight="1">
      <c r="A82" s="9">
        <v>79</v>
      </c>
      <c r="B82" s="45" t="s">
        <v>212</v>
      </c>
      <c r="C82" s="45" t="s">
        <v>213</v>
      </c>
      <c r="D82" s="48" t="s">
        <v>124</v>
      </c>
      <c r="E82" s="45" t="s">
        <v>180</v>
      </c>
      <c r="F82" s="51">
        <v>0.024351851851851857</v>
      </c>
      <c r="G82" s="10" t="str">
        <f t="shared" si="3"/>
        <v>4.17/km</v>
      </c>
      <c r="H82" s="11">
        <f t="shared" si="2"/>
        <v>0.007673611111111117</v>
      </c>
      <c r="I82" s="11">
        <f>F82-INDEX($F$4:$F$1058,MATCH(D82,$D$4:$D$1058,0))</f>
        <v>0.0033449074074074145</v>
      </c>
    </row>
    <row r="83" spans="1:9" s="1" customFormat="1" ht="15" customHeight="1">
      <c r="A83" s="23">
        <v>80</v>
      </c>
      <c r="B83" s="62" t="s">
        <v>214</v>
      </c>
      <c r="C83" s="62" t="s">
        <v>215</v>
      </c>
      <c r="D83" s="23" t="s">
        <v>134</v>
      </c>
      <c r="E83" s="62" t="s">
        <v>327</v>
      </c>
      <c r="F83" s="24">
        <v>0.024548611111111115</v>
      </c>
      <c r="G83" s="23" t="str">
        <f t="shared" si="3"/>
        <v>4.19/km</v>
      </c>
      <c r="H83" s="25">
        <f t="shared" si="2"/>
        <v>0.007870370370370375</v>
      </c>
      <c r="I83" s="25">
        <f>F83-INDEX($F$4:$F$1058,MATCH(D83,$D$4:$D$1058,0))</f>
        <v>0.0032523148148148155</v>
      </c>
    </row>
    <row r="84" spans="1:9" ht="15" customHeight="1">
      <c r="A84" s="9">
        <v>81</v>
      </c>
      <c r="B84" s="45" t="s">
        <v>216</v>
      </c>
      <c r="C84" s="45" t="s">
        <v>38</v>
      </c>
      <c r="D84" s="48" t="s">
        <v>196</v>
      </c>
      <c r="E84" s="45" t="s">
        <v>217</v>
      </c>
      <c r="F84" s="51">
        <v>0.02461805555555556</v>
      </c>
      <c r="G84" s="10" t="str">
        <f t="shared" si="3"/>
        <v>4.19/km</v>
      </c>
      <c r="H84" s="11">
        <f t="shared" si="2"/>
        <v>0.00793981481481482</v>
      </c>
      <c r="I84" s="11">
        <f>F84-INDEX($F$4:$F$1058,MATCH(D84,$D$4:$D$1058,0))</f>
        <v>0.0012615740740740782</v>
      </c>
    </row>
    <row r="85" spans="1:9" ht="15" customHeight="1">
      <c r="A85" s="9">
        <v>82</v>
      </c>
      <c r="B85" s="45" t="s">
        <v>218</v>
      </c>
      <c r="C85" s="45" t="s">
        <v>219</v>
      </c>
      <c r="D85" s="48" t="s">
        <v>108</v>
      </c>
      <c r="E85" s="45" t="s">
        <v>67</v>
      </c>
      <c r="F85" s="51">
        <v>0.024675925925925924</v>
      </c>
      <c r="G85" s="10" t="str">
        <f t="shared" si="3"/>
        <v>4.20/km</v>
      </c>
      <c r="H85" s="11">
        <f t="shared" si="2"/>
        <v>0.007997685185185184</v>
      </c>
      <c r="I85" s="11">
        <f>F85-INDEX($F$4:$F$1058,MATCH(D85,$D$4:$D$1058,0))</f>
        <v>0.004432870370370372</v>
      </c>
    </row>
    <row r="86" spans="1:9" ht="15" customHeight="1">
      <c r="A86" s="9">
        <v>83</v>
      </c>
      <c r="B86" s="45" t="s">
        <v>220</v>
      </c>
      <c r="C86" s="45" t="s">
        <v>11</v>
      </c>
      <c r="D86" s="48" t="s">
        <v>81</v>
      </c>
      <c r="E86" s="45" t="s">
        <v>221</v>
      </c>
      <c r="F86" s="51">
        <v>0.024722222222222225</v>
      </c>
      <c r="G86" s="10" t="str">
        <f t="shared" si="3"/>
        <v>4.20/km</v>
      </c>
      <c r="H86" s="11">
        <f t="shared" si="2"/>
        <v>0.008043981481481485</v>
      </c>
      <c r="I86" s="11">
        <f>F86-INDEX($F$4:$F$1058,MATCH(D86,$D$4:$D$1058,0))</f>
        <v>0.006585648148148153</v>
      </c>
    </row>
    <row r="87" spans="1:9" ht="15" customHeight="1">
      <c r="A87" s="9">
        <v>84</v>
      </c>
      <c r="B87" s="45" t="s">
        <v>222</v>
      </c>
      <c r="C87" s="45" t="s">
        <v>12</v>
      </c>
      <c r="D87" s="48" t="s">
        <v>196</v>
      </c>
      <c r="E87" s="45" t="s">
        <v>45</v>
      </c>
      <c r="F87" s="51">
        <v>0.024733796296296295</v>
      </c>
      <c r="G87" s="10" t="str">
        <f t="shared" si="3"/>
        <v>4.21/km</v>
      </c>
      <c r="H87" s="11">
        <f t="shared" si="2"/>
        <v>0.008055555555555555</v>
      </c>
      <c r="I87" s="11">
        <f>F87-INDEX($F$4:$F$1058,MATCH(D87,$D$4:$D$1058,0))</f>
        <v>0.0013773148148148139</v>
      </c>
    </row>
    <row r="88" spans="1:9" ht="15" customHeight="1">
      <c r="A88" s="9">
        <v>85</v>
      </c>
      <c r="B88" s="45" t="s">
        <v>223</v>
      </c>
      <c r="C88" s="45" t="s">
        <v>26</v>
      </c>
      <c r="D88" s="48" t="s">
        <v>153</v>
      </c>
      <c r="E88" s="45" t="s">
        <v>44</v>
      </c>
      <c r="F88" s="51">
        <v>0.02478009259259259</v>
      </c>
      <c r="G88" s="10" t="str">
        <f t="shared" si="3"/>
        <v>4.21/km</v>
      </c>
      <c r="H88" s="11">
        <f t="shared" si="2"/>
        <v>0.00810185185185185</v>
      </c>
      <c r="I88" s="11">
        <f>F88-INDEX($F$4:$F$1058,MATCH(D88,$D$4:$D$1058,0))</f>
        <v>0.003009259259259253</v>
      </c>
    </row>
    <row r="89" spans="1:9" ht="15" customHeight="1">
      <c r="A89" s="9">
        <v>86</v>
      </c>
      <c r="B89" s="45" t="s">
        <v>224</v>
      </c>
      <c r="C89" s="45" t="s">
        <v>37</v>
      </c>
      <c r="D89" s="48" t="s">
        <v>153</v>
      </c>
      <c r="E89" s="45" t="s">
        <v>225</v>
      </c>
      <c r="F89" s="51">
        <v>0.02488425925925926</v>
      </c>
      <c r="G89" s="10" t="str">
        <f t="shared" si="3"/>
        <v>4.22/km</v>
      </c>
      <c r="H89" s="11">
        <f t="shared" si="2"/>
        <v>0.008206018518518519</v>
      </c>
      <c r="I89" s="11">
        <f>F89-INDEX($F$4:$F$1058,MATCH(D89,$D$4:$D$1058,0))</f>
        <v>0.0031134259259259223</v>
      </c>
    </row>
    <row r="90" spans="1:9" ht="15" customHeight="1">
      <c r="A90" s="9">
        <v>87</v>
      </c>
      <c r="B90" s="45" t="s">
        <v>226</v>
      </c>
      <c r="C90" s="45" t="s">
        <v>30</v>
      </c>
      <c r="D90" s="48" t="s">
        <v>99</v>
      </c>
      <c r="E90" s="45" t="s">
        <v>171</v>
      </c>
      <c r="F90" s="51">
        <v>0.024907407407407406</v>
      </c>
      <c r="G90" s="10" t="str">
        <f t="shared" si="3"/>
        <v>4.22/km</v>
      </c>
      <c r="H90" s="11">
        <f t="shared" si="2"/>
        <v>0.008229166666666666</v>
      </c>
      <c r="I90" s="11">
        <f>F90-INDEX($F$4:$F$1058,MATCH(D90,$D$4:$D$1058,0))</f>
        <v>0.005057870370370369</v>
      </c>
    </row>
    <row r="91" spans="1:9" ht="15" customHeight="1">
      <c r="A91" s="9">
        <v>88</v>
      </c>
      <c r="B91" s="45" t="s">
        <v>227</v>
      </c>
      <c r="C91" s="45" t="s">
        <v>17</v>
      </c>
      <c r="D91" s="48" t="s">
        <v>99</v>
      </c>
      <c r="E91" s="45" t="s">
        <v>82</v>
      </c>
      <c r="F91" s="51">
        <v>0.025069444444444446</v>
      </c>
      <c r="G91" s="10" t="str">
        <f t="shared" si="3"/>
        <v>4.24/km</v>
      </c>
      <c r="H91" s="11">
        <f t="shared" si="2"/>
        <v>0.008391203703703706</v>
      </c>
      <c r="I91" s="11">
        <f>F91-INDEX($F$4:$F$1058,MATCH(D91,$D$4:$D$1058,0))</f>
        <v>0.005219907407407409</v>
      </c>
    </row>
    <row r="92" spans="1:9" ht="15" customHeight="1">
      <c r="A92" s="9">
        <v>89</v>
      </c>
      <c r="B92" s="45" t="s">
        <v>228</v>
      </c>
      <c r="C92" s="45" t="s">
        <v>26</v>
      </c>
      <c r="D92" s="48" t="s">
        <v>196</v>
      </c>
      <c r="E92" s="45" t="s">
        <v>200</v>
      </c>
      <c r="F92" s="51">
        <v>0.025185185185185185</v>
      </c>
      <c r="G92" s="10" t="str">
        <f t="shared" si="3"/>
        <v>4.25/km</v>
      </c>
      <c r="H92" s="11">
        <f t="shared" si="2"/>
        <v>0.008506944444444445</v>
      </c>
      <c r="I92" s="11">
        <f>F92-INDEX($F$4:$F$1058,MATCH(D92,$D$4:$D$1058,0))</f>
        <v>0.001828703703703704</v>
      </c>
    </row>
    <row r="93" spans="1:9" ht="15" customHeight="1">
      <c r="A93" s="9">
        <v>90</v>
      </c>
      <c r="B93" s="45" t="s">
        <v>229</v>
      </c>
      <c r="C93" s="45" t="s">
        <v>23</v>
      </c>
      <c r="D93" s="48" t="s">
        <v>99</v>
      </c>
      <c r="E93" s="45" t="s">
        <v>139</v>
      </c>
      <c r="F93" s="51">
        <v>0.025243055555555557</v>
      </c>
      <c r="G93" s="10" t="str">
        <f t="shared" si="3"/>
        <v>4.26/km</v>
      </c>
      <c r="H93" s="11">
        <f t="shared" si="2"/>
        <v>0.008564814814814817</v>
      </c>
      <c r="I93" s="11">
        <f>F93-INDEX($F$4:$F$1058,MATCH(D93,$D$4:$D$1058,0))</f>
        <v>0.00539351851851852</v>
      </c>
    </row>
    <row r="94" spans="1:9" ht="15" customHeight="1">
      <c r="A94" s="9">
        <v>91</v>
      </c>
      <c r="B94" s="45" t="s">
        <v>230</v>
      </c>
      <c r="C94" s="45" t="s">
        <v>231</v>
      </c>
      <c r="D94" s="48" t="s">
        <v>81</v>
      </c>
      <c r="E94" s="45" t="s">
        <v>82</v>
      </c>
      <c r="F94" s="51">
        <v>0.02568287037037037</v>
      </c>
      <c r="G94" s="10" t="str">
        <f t="shared" si="3"/>
        <v>4.31/km</v>
      </c>
      <c r="H94" s="11">
        <f t="shared" si="2"/>
        <v>0.00900462962962963</v>
      </c>
      <c r="I94" s="11">
        <f>F94-INDEX($F$4:$F$1058,MATCH(D94,$D$4:$D$1058,0))</f>
        <v>0.0075462962962962975</v>
      </c>
    </row>
    <row r="95" spans="1:9" ht="15" customHeight="1">
      <c r="A95" s="9">
        <v>92</v>
      </c>
      <c r="B95" s="45" t="s">
        <v>232</v>
      </c>
      <c r="C95" s="45" t="s">
        <v>55</v>
      </c>
      <c r="D95" s="48" t="s">
        <v>210</v>
      </c>
      <c r="E95" s="45" t="s">
        <v>233</v>
      </c>
      <c r="F95" s="51">
        <v>0.025706018518518517</v>
      </c>
      <c r="G95" s="10" t="str">
        <f t="shared" si="3"/>
        <v>4.31/km</v>
      </c>
      <c r="H95" s="11">
        <f t="shared" si="2"/>
        <v>0.009027777777777777</v>
      </c>
      <c r="I95" s="11">
        <f>F95-INDEX($F$4:$F$1058,MATCH(D95,$D$4:$D$1058,0))</f>
        <v>0.001493055555555553</v>
      </c>
    </row>
    <row r="96" spans="1:9" ht="15" customHeight="1">
      <c r="A96" s="9">
        <v>93</v>
      </c>
      <c r="B96" s="45" t="s">
        <v>234</v>
      </c>
      <c r="C96" s="45" t="s">
        <v>60</v>
      </c>
      <c r="D96" s="48" t="s">
        <v>235</v>
      </c>
      <c r="E96" s="45" t="s">
        <v>236</v>
      </c>
      <c r="F96" s="51">
        <v>0.025729166666666664</v>
      </c>
      <c r="G96" s="10" t="str">
        <f t="shared" si="3"/>
        <v>4.31/km</v>
      </c>
      <c r="H96" s="11">
        <f aca="true" t="shared" si="4" ref="H96:H146">F96-$F$4</f>
        <v>0.009050925925925924</v>
      </c>
      <c r="I96" s="11">
        <f>F96-INDEX($F$4:$F$1058,MATCH(D96,$D$4:$D$1058,0))</f>
        <v>0</v>
      </c>
    </row>
    <row r="97" spans="1:9" ht="15" customHeight="1">
      <c r="A97" s="9">
        <v>94</v>
      </c>
      <c r="B97" s="45" t="s">
        <v>237</v>
      </c>
      <c r="C97" s="45" t="s">
        <v>238</v>
      </c>
      <c r="D97" s="48" t="s">
        <v>239</v>
      </c>
      <c r="E97" s="45" t="s">
        <v>190</v>
      </c>
      <c r="F97" s="51">
        <v>0.02576388888888889</v>
      </c>
      <c r="G97" s="10" t="str">
        <f t="shared" si="3"/>
        <v>4.31/km</v>
      </c>
      <c r="H97" s="11">
        <f t="shared" si="4"/>
        <v>0.009085648148148152</v>
      </c>
      <c r="I97" s="11">
        <f>F97-INDEX($F$4:$F$1058,MATCH(D97,$D$4:$D$1058,0))</f>
        <v>0</v>
      </c>
    </row>
    <row r="98" spans="1:9" ht="15" customHeight="1">
      <c r="A98" s="9">
        <v>95</v>
      </c>
      <c r="B98" s="45" t="s">
        <v>240</v>
      </c>
      <c r="C98" s="45" t="s">
        <v>32</v>
      </c>
      <c r="D98" s="48" t="s">
        <v>153</v>
      </c>
      <c r="E98" s="45" t="s">
        <v>82</v>
      </c>
      <c r="F98" s="51">
        <v>0.02584490740740741</v>
      </c>
      <c r="G98" s="10" t="str">
        <f t="shared" si="3"/>
        <v>4.32/km</v>
      </c>
      <c r="H98" s="11">
        <f t="shared" si="4"/>
        <v>0.00916666666666667</v>
      </c>
      <c r="I98" s="11">
        <f>F98-INDEX($F$4:$F$1058,MATCH(D98,$D$4:$D$1058,0))</f>
        <v>0.004074074074074074</v>
      </c>
    </row>
    <row r="99" spans="1:9" ht="15" customHeight="1">
      <c r="A99" s="9">
        <v>96</v>
      </c>
      <c r="B99" s="45" t="s">
        <v>241</v>
      </c>
      <c r="C99" s="45" t="s">
        <v>39</v>
      </c>
      <c r="D99" s="48" t="s">
        <v>108</v>
      </c>
      <c r="E99" s="45" t="s">
        <v>100</v>
      </c>
      <c r="F99" s="51">
        <v>0.025902777777777775</v>
      </c>
      <c r="G99" s="10" t="str">
        <f t="shared" si="3"/>
        <v>4.33/km</v>
      </c>
      <c r="H99" s="11">
        <f t="shared" si="4"/>
        <v>0.009224537037037035</v>
      </c>
      <c r="I99" s="11">
        <f>F99-INDEX($F$4:$F$1058,MATCH(D99,$D$4:$D$1058,0))</f>
        <v>0.005659722222222222</v>
      </c>
    </row>
    <row r="100" spans="1:9" ht="15" customHeight="1">
      <c r="A100" s="9">
        <v>97</v>
      </c>
      <c r="B100" s="45" t="s">
        <v>242</v>
      </c>
      <c r="C100" s="45" t="s">
        <v>53</v>
      </c>
      <c r="D100" s="48" t="s">
        <v>235</v>
      </c>
      <c r="E100" s="45" t="s">
        <v>243</v>
      </c>
      <c r="F100" s="51">
        <v>0.026168981481481477</v>
      </c>
      <c r="G100" s="10" t="str">
        <f t="shared" si="3"/>
        <v>4.36/km</v>
      </c>
      <c r="H100" s="11">
        <f t="shared" si="4"/>
        <v>0.009490740740740737</v>
      </c>
      <c r="I100" s="11">
        <f>F100-INDEX($F$4:$F$1058,MATCH(D100,$D$4:$D$1058,0))</f>
        <v>0.000439814814814813</v>
      </c>
    </row>
    <row r="101" spans="1:9" ht="15" customHeight="1">
      <c r="A101" s="9">
        <v>98</v>
      </c>
      <c r="B101" s="45" t="s">
        <v>244</v>
      </c>
      <c r="C101" s="45" t="s">
        <v>38</v>
      </c>
      <c r="D101" s="48" t="s">
        <v>108</v>
      </c>
      <c r="E101" s="45" t="s">
        <v>245</v>
      </c>
      <c r="F101" s="51">
        <v>0.02621527777777778</v>
      </c>
      <c r="G101" s="10" t="str">
        <f t="shared" si="3"/>
        <v>4.36/km</v>
      </c>
      <c r="H101" s="11">
        <f t="shared" si="4"/>
        <v>0.009537037037037038</v>
      </c>
      <c r="I101" s="11">
        <f>F101-INDEX($F$4:$F$1058,MATCH(D101,$D$4:$D$1058,0))</f>
        <v>0.005972222222222226</v>
      </c>
    </row>
    <row r="102" spans="1:9" ht="15" customHeight="1">
      <c r="A102" s="9">
        <v>99</v>
      </c>
      <c r="B102" s="45" t="s">
        <v>246</v>
      </c>
      <c r="C102" s="45" t="s">
        <v>55</v>
      </c>
      <c r="D102" s="48" t="s">
        <v>99</v>
      </c>
      <c r="E102" s="45" t="s">
        <v>145</v>
      </c>
      <c r="F102" s="51">
        <v>0.026284722222222223</v>
      </c>
      <c r="G102" s="10" t="str">
        <f t="shared" si="3"/>
        <v>4.37/km</v>
      </c>
      <c r="H102" s="11">
        <f t="shared" si="4"/>
        <v>0.009606481481481483</v>
      </c>
      <c r="I102" s="11">
        <f>F102-INDEX($F$4:$F$1058,MATCH(D102,$D$4:$D$1058,0))</f>
        <v>0.006435185185185186</v>
      </c>
    </row>
    <row r="103" spans="1:9" ht="15" customHeight="1">
      <c r="A103" s="9">
        <v>100</v>
      </c>
      <c r="B103" s="45" t="s">
        <v>247</v>
      </c>
      <c r="C103" s="45" t="s">
        <v>40</v>
      </c>
      <c r="D103" s="48" t="s">
        <v>134</v>
      </c>
      <c r="E103" s="45" t="s">
        <v>248</v>
      </c>
      <c r="F103" s="51">
        <v>0.026400462962962962</v>
      </c>
      <c r="G103" s="10" t="str">
        <f t="shared" si="3"/>
        <v>4.38/km</v>
      </c>
      <c r="H103" s="11">
        <f t="shared" si="4"/>
        <v>0.009722222222222222</v>
      </c>
      <c r="I103" s="11">
        <f>F103-INDEX($F$4:$F$1058,MATCH(D103,$D$4:$D$1058,0))</f>
        <v>0.005104166666666663</v>
      </c>
    </row>
    <row r="104" spans="1:9" ht="15" customHeight="1">
      <c r="A104" s="9">
        <v>101</v>
      </c>
      <c r="B104" s="45" t="s">
        <v>249</v>
      </c>
      <c r="C104" s="45" t="s">
        <v>250</v>
      </c>
      <c r="D104" s="48" t="s">
        <v>95</v>
      </c>
      <c r="E104" s="45" t="s">
        <v>171</v>
      </c>
      <c r="F104" s="51">
        <v>0.0265625</v>
      </c>
      <c r="G104" s="10" t="str">
        <f t="shared" si="3"/>
        <v>4.40/km</v>
      </c>
      <c r="H104" s="11">
        <f t="shared" si="4"/>
        <v>0.00988425925925926</v>
      </c>
      <c r="I104" s="11">
        <f>F104-INDEX($F$4:$F$1058,MATCH(D104,$D$4:$D$1058,0))</f>
        <v>0.00675925925925926</v>
      </c>
    </row>
    <row r="105" spans="1:9" ht="15" customHeight="1">
      <c r="A105" s="9">
        <v>102</v>
      </c>
      <c r="B105" s="45" t="s">
        <v>251</v>
      </c>
      <c r="C105" s="45" t="s">
        <v>252</v>
      </c>
      <c r="D105" s="48" t="s">
        <v>108</v>
      </c>
      <c r="E105" s="45" t="s">
        <v>145</v>
      </c>
      <c r="F105" s="51">
        <v>0.0265625</v>
      </c>
      <c r="G105" s="10" t="str">
        <f t="shared" si="3"/>
        <v>4.40/km</v>
      </c>
      <c r="H105" s="11">
        <f t="shared" si="4"/>
        <v>0.00988425925925926</v>
      </c>
      <c r="I105" s="11">
        <f>F105-INDEX($F$4:$F$1058,MATCH(D105,$D$4:$D$1058,0))</f>
        <v>0.006319444444444447</v>
      </c>
    </row>
    <row r="106" spans="1:9" ht="15" customHeight="1">
      <c r="A106" s="9">
        <v>103</v>
      </c>
      <c r="B106" s="45" t="s">
        <v>253</v>
      </c>
      <c r="C106" s="45" t="s">
        <v>254</v>
      </c>
      <c r="D106" s="48" t="s">
        <v>99</v>
      </c>
      <c r="E106" s="45" t="s">
        <v>145</v>
      </c>
      <c r="F106" s="51">
        <v>0.026620370370370374</v>
      </c>
      <c r="G106" s="10" t="str">
        <f t="shared" si="3"/>
        <v>4.40/km</v>
      </c>
      <c r="H106" s="11">
        <f t="shared" si="4"/>
        <v>0.009942129629629634</v>
      </c>
      <c r="I106" s="11">
        <f>F106-INDEX($F$4:$F$1058,MATCH(D106,$D$4:$D$1058,0))</f>
        <v>0.006770833333333337</v>
      </c>
    </row>
    <row r="107" spans="1:9" ht="15" customHeight="1">
      <c r="A107" s="9">
        <v>104</v>
      </c>
      <c r="B107" s="45" t="s">
        <v>255</v>
      </c>
      <c r="C107" s="45" t="s">
        <v>25</v>
      </c>
      <c r="D107" s="48" t="s">
        <v>81</v>
      </c>
      <c r="E107" s="45" t="s">
        <v>256</v>
      </c>
      <c r="F107" s="51">
        <v>0.02684027777777778</v>
      </c>
      <c r="G107" s="10" t="str">
        <f t="shared" si="3"/>
        <v>4.43/km</v>
      </c>
      <c r="H107" s="11">
        <f t="shared" si="4"/>
        <v>0.010162037037037039</v>
      </c>
      <c r="I107" s="11">
        <f>F107-INDEX($F$4:$F$1058,MATCH(D107,$D$4:$D$1058,0))</f>
        <v>0.008703703703703707</v>
      </c>
    </row>
    <row r="108" spans="1:9" ht="15" customHeight="1">
      <c r="A108" s="9">
        <v>105</v>
      </c>
      <c r="B108" s="45" t="s">
        <v>257</v>
      </c>
      <c r="C108" s="45" t="s">
        <v>258</v>
      </c>
      <c r="D108" s="48" t="s">
        <v>66</v>
      </c>
      <c r="E108" s="45" t="s">
        <v>259</v>
      </c>
      <c r="F108" s="51">
        <v>0.02685185185185185</v>
      </c>
      <c r="G108" s="10" t="str">
        <f t="shared" si="3"/>
        <v>4.43/km</v>
      </c>
      <c r="H108" s="11">
        <f t="shared" si="4"/>
        <v>0.010173611111111109</v>
      </c>
      <c r="I108" s="11">
        <f>F108-INDEX($F$4:$F$1058,MATCH(D108,$D$4:$D$1058,0))</f>
        <v>0.010173611111111109</v>
      </c>
    </row>
    <row r="109" spans="1:9" ht="15" customHeight="1">
      <c r="A109" s="9">
        <v>106</v>
      </c>
      <c r="B109" s="45" t="s">
        <v>260</v>
      </c>
      <c r="C109" s="45" t="s">
        <v>261</v>
      </c>
      <c r="D109" s="48" t="s">
        <v>192</v>
      </c>
      <c r="E109" s="45" t="s">
        <v>161</v>
      </c>
      <c r="F109" s="51">
        <v>0.026909722222222224</v>
      </c>
      <c r="G109" s="10" t="str">
        <f t="shared" si="3"/>
        <v>4.44/km</v>
      </c>
      <c r="H109" s="11">
        <f t="shared" si="4"/>
        <v>0.010231481481481484</v>
      </c>
      <c r="I109" s="11">
        <f>F109-INDEX($F$4:$F$1058,MATCH(D109,$D$4:$D$1058,0))</f>
        <v>0.003622685185185187</v>
      </c>
    </row>
    <row r="110" spans="1:9" ht="15" customHeight="1">
      <c r="A110" s="9">
        <v>107</v>
      </c>
      <c r="B110" s="45" t="s">
        <v>262</v>
      </c>
      <c r="C110" s="45" t="s">
        <v>263</v>
      </c>
      <c r="D110" s="48" t="s">
        <v>153</v>
      </c>
      <c r="E110" s="45" t="s">
        <v>45</v>
      </c>
      <c r="F110" s="51">
        <v>0.027094907407407404</v>
      </c>
      <c r="G110" s="10" t="str">
        <f t="shared" si="3"/>
        <v>4.45/km</v>
      </c>
      <c r="H110" s="11">
        <f t="shared" si="4"/>
        <v>0.010416666666666664</v>
      </c>
      <c r="I110" s="11">
        <f>F110-INDEX($F$4:$F$1058,MATCH(D110,$D$4:$D$1058,0))</f>
        <v>0.005324074074074068</v>
      </c>
    </row>
    <row r="111" spans="1:9" ht="15" customHeight="1">
      <c r="A111" s="9">
        <v>108</v>
      </c>
      <c r="B111" s="45" t="s">
        <v>264</v>
      </c>
      <c r="C111" s="45" t="s">
        <v>265</v>
      </c>
      <c r="D111" s="48" t="s">
        <v>239</v>
      </c>
      <c r="E111" s="45" t="s">
        <v>182</v>
      </c>
      <c r="F111" s="51">
        <v>0.027349537037037037</v>
      </c>
      <c r="G111" s="10" t="str">
        <f t="shared" si="3"/>
        <v>4.48/km</v>
      </c>
      <c r="H111" s="11">
        <f t="shared" si="4"/>
        <v>0.010671296296296297</v>
      </c>
      <c r="I111" s="11">
        <f>F111-INDEX($F$4:$F$1058,MATCH(D111,$D$4:$D$1058,0))</f>
        <v>0.001585648148148145</v>
      </c>
    </row>
    <row r="112" spans="1:9" ht="15" customHeight="1">
      <c r="A112" s="9">
        <v>109</v>
      </c>
      <c r="B112" s="45" t="s">
        <v>266</v>
      </c>
      <c r="C112" s="45" t="s">
        <v>267</v>
      </c>
      <c r="D112" s="48" t="s">
        <v>99</v>
      </c>
      <c r="E112" s="45" t="s">
        <v>145</v>
      </c>
      <c r="F112" s="51">
        <v>0.027488425925925927</v>
      </c>
      <c r="G112" s="10" t="str">
        <f t="shared" si="3"/>
        <v>4.50/km</v>
      </c>
      <c r="H112" s="11">
        <f t="shared" si="4"/>
        <v>0.010810185185185187</v>
      </c>
      <c r="I112" s="11">
        <f>F112-INDEX($F$4:$F$1058,MATCH(D112,$D$4:$D$1058,0))</f>
        <v>0.0076388888888888895</v>
      </c>
    </row>
    <row r="113" spans="1:9" ht="15" customHeight="1">
      <c r="A113" s="9">
        <v>110</v>
      </c>
      <c r="B113" s="45" t="s">
        <v>268</v>
      </c>
      <c r="C113" s="45" t="s">
        <v>269</v>
      </c>
      <c r="D113" s="48" t="s">
        <v>270</v>
      </c>
      <c r="E113" s="45" t="s">
        <v>271</v>
      </c>
      <c r="F113" s="51">
        <v>0.027627314814814813</v>
      </c>
      <c r="G113" s="10" t="str">
        <f t="shared" si="3"/>
        <v>4.51/km</v>
      </c>
      <c r="H113" s="11">
        <f t="shared" si="4"/>
        <v>0.010949074074074073</v>
      </c>
      <c r="I113" s="11">
        <f>F113-INDEX($F$4:$F$1058,MATCH(D113,$D$4:$D$1058,0))</f>
        <v>0</v>
      </c>
    </row>
    <row r="114" spans="1:9" ht="15" customHeight="1">
      <c r="A114" s="9">
        <v>111</v>
      </c>
      <c r="B114" s="45" t="s">
        <v>272</v>
      </c>
      <c r="C114" s="45" t="s">
        <v>40</v>
      </c>
      <c r="D114" s="48" t="s">
        <v>153</v>
      </c>
      <c r="E114" s="45" t="s">
        <v>145</v>
      </c>
      <c r="F114" s="51">
        <v>0.02767361111111111</v>
      </c>
      <c r="G114" s="10" t="str">
        <f t="shared" si="3"/>
        <v>4.52/km</v>
      </c>
      <c r="H114" s="11">
        <f t="shared" si="4"/>
        <v>0.01099537037037037</v>
      </c>
      <c r="I114" s="11">
        <f>F114-INDEX($F$4:$F$1058,MATCH(D114,$D$4:$D$1058,0))</f>
        <v>0.005902777777777774</v>
      </c>
    </row>
    <row r="115" spans="1:9" ht="15" customHeight="1">
      <c r="A115" s="9">
        <v>112</v>
      </c>
      <c r="B115" s="45" t="s">
        <v>273</v>
      </c>
      <c r="C115" s="45" t="s">
        <v>25</v>
      </c>
      <c r="D115" s="48" t="s">
        <v>196</v>
      </c>
      <c r="E115" s="45" t="s">
        <v>274</v>
      </c>
      <c r="F115" s="51">
        <v>0.02774305555555556</v>
      </c>
      <c r="G115" s="10" t="str">
        <f t="shared" si="3"/>
        <v>4.52/km</v>
      </c>
      <c r="H115" s="11">
        <f t="shared" si="4"/>
        <v>0.011064814814814819</v>
      </c>
      <c r="I115" s="11">
        <f>F115-INDEX($F$4:$F$1058,MATCH(D115,$D$4:$D$1058,0))</f>
        <v>0.0043865740740740775</v>
      </c>
    </row>
    <row r="116" spans="1:9" ht="15" customHeight="1">
      <c r="A116" s="9">
        <v>113</v>
      </c>
      <c r="B116" s="45" t="s">
        <v>275</v>
      </c>
      <c r="C116" s="45" t="s">
        <v>276</v>
      </c>
      <c r="D116" s="48" t="s">
        <v>239</v>
      </c>
      <c r="E116" s="45" t="s">
        <v>163</v>
      </c>
      <c r="F116" s="51">
        <v>0.027777777777777776</v>
      </c>
      <c r="G116" s="10" t="str">
        <f t="shared" si="3"/>
        <v>4.53/km</v>
      </c>
      <c r="H116" s="11">
        <f t="shared" si="4"/>
        <v>0.011099537037037036</v>
      </c>
      <c r="I116" s="11">
        <f>F116-INDEX($F$4:$F$1058,MATCH(D116,$D$4:$D$1058,0))</f>
        <v>0.0020138888888888845</v>
      </c>
    </row>
    <row r="117" spans="1:9" ht="15" customHeight="1">
      <c r="A117" s="9">
        <v>114</v>
      </c>
      <c r="B117" s="45" t="s">
        <v>277</v>
      </c>
      <c r="C117" s="45" t="s">
        <v>202</v>
      </c>
      <c r="D117" s="48" t="s">
        <v>235</v>
      </c>
      <c r="E117" s="45" t="s">
        <v>243</v>
      </c>
      <c r="F117" s="51">
        <v>0.02787037037037037</v>
      </c>
      <c r="G117" s="10" t="str">
        <f t="shared" si="3"/>
        <v>4.54/km</v>
      </c>
      <c r="H117" s="11">
        <f t="shared" si="4"/>
        <v>0.011192129629629628</v>
      </c>
      <c r="I117" s="11">
        <f>F117-INDEX($F$4:$F$1058,MATCH(D117,$D$4:$D$1058,0))</f>
        <v>0.002141203703703704</v>
      </c>
    </row>
    <row r="118" spans="1:9" ht="15" customHeight="1">
      <c r="A118" s="9">
        <v>115</v>
      </c>
      <c r="B118" s="45" t="s">
        <v>278</v>
      </c>
      <c r="C118" s="45" t="s">
        <v>12</v>
      </c>
      <c r="D118" s="48" t="s">
        <v>108</v>
      </c>
      <c r="E118" s="45" t="s">
        <v>145</v>
      </c>
      <c r="F118" s="51">
        <v>0.02800925925925926</v>
      </c>
      <c r="G118" s="10" t="str">
        <f t="shared" si="3"/>
        <v>4.55/km</v>
      </c>
      <c r="H118" s="11">
        <f t="shared" si="4"/>
        <v>0.011331018518518522</v>
      </c>
      <c r="I118" s="11">
        <f>F118-INDEX($F$4:$F$1058,MATCH(D118,$D$4:$D$1058,0))</f>
        <v>0.007766203703703709</v>
      </c>
    </row>
    <row r="119" spans="1:9" ht="15" customHeight="1">
      <c r="A119" s="9">
        <v>116</v>
      </c>
      <c r="B119" s="45" t="s">
        <v>279</v>
      </c>
      <c r="C119" s="45" t="s">
        <v>33</v>
      </c>
      <c r="D119" s="48" t="s">
        <v>108</v>
      </c>
      <c r="E119" s="45" t="s">
        <v>82</v>
      </c>
      <c r="F119" s="51">
        <v>0.028055555555555556</v>
      </c>
      <c r="G119" s="10" t="str">
        <f t="shared" si="3"/>
        <v>4.56/km</v>
      </c>
      <c r="H119" s="11">
        <f t="shared" si="4"/>
        <v>0.011377314814814816</v>
      </c>
      <c r="I119" s="11">
        <f>F119-INDEX($F$4:$F$1058,MATCH(D119,$D$4:$D$1058,0))</f>
        <v>0.007812500000000003</v>
      </c>
    </row>
    <row r="120" spans="1:9" ht="15" customHeight="1">
      <c r="A120" s="9">
        <v>117</v>
      </c>
      <c r="B120" s="45" t="s">
        <v>280</v>
      </c>
      <c r="C120" s="45" t="s">
        <v>43</v>
      </c>
      <c r="D120" s="48" t="s">
        <v>153</v>
      </c>
      <c r="E120" s="45" t="s">
        <v>281</v>
      </c>
      <c r="F120" s="51">
        <v>0.028101851851851854</v>
      </c>
      <c r="G120" s="10" t="str">
        <f t="shared" si="3"/>
        <v>4.56/km</v>
      </c>
      <c r="H120" s="11">
        <f t="shared" si="4"/>
        <v>0.011423611111111114</v>
      </c>
      <c r="I120" s="11">
        <f>F120-INDEX($F$4:$F$1058,MATCH(D120,$D$4:$D$1058,0))</f>
        <v>0.006331018518518517</v>
      </c>
    </row>
    <row r="121" spans="1:9" ht="15" customHeight="1">
      <c r="A121" s="9">
        <v>118</v>
      </c>
      <c r="B121" s="45" t="s">
        <v>282</v>
      </c>
      <c r="C121" s="45" t="s">
        <v>56</v>
      </c>
      <c r="D121" s="48" t="s">
        <v>235</v>
      </c>
      <c r="E121" s="45" t="s">
        <v>145</v>
      </c>
      <c r="F121" s="51">
        <v>0.028113425925925927</v>
      </c>
      <c r="G121" s="10" t="str">
        <f t="shared" si="3"/>
        <v>4.56/km</v>
      </c>
      <c r="H121" s="11">
        <f t="shared" si="4"/>
        <v>0.011435185185185187</v>
      </c>
      <c r="I121" s="11">
        <f>F121-INDEX($F$4:$F$1058,MATCH(D121,$D$4:$D$1058,0))</f>
        <v>0.002384259259259263</v>
      </c>
    </row>
    <row r="122" spans="1:9" ht="15" customHeight="1">
      <c r="A122" s="9">
        <v>119</v>
      </c>
      <c r="B122" s="45" t="s">
        <v>283</v>
      </c>
      <c r="C122" s="45" t="s">
        <v>31</v>
      </c>
      <c r="D122" s="48" t="s">
        <v>99</v>
      </c>
      <c r="E122" s="45" t="s">
        <v>200</v>
      </c>
      <c r="F122" s="51">
        <v>0.028136574074074074</v>
      </c>
      <c r="G122" s="10" t="str">
        <f t="shared" si="3"/>
        <v>4.56/km</v>
      </c>
      <c r="H122" s="11">
        <f t="shared" si="4"/>
        <v>0.011458333333333334</v>
      </c>
      <c r="I122" s="11">
        <f>F122-INDEX($F$4:$F$1058,MATCH(D122,$D$4:$D$1058,0))</f>
        <v>0.008287037037037037</v>
      </c>
    </row>
    <row r="123" spans="1:9" ht="15" customHeight="1">
      <c r="A123" s="9">
        <v>120</v>
      </c>
      <c r="B123" s="45" t="s">
        <v>284</v>
      </c>
      <c r="C123" s="45" t="s">
        <v>11</v>
      </c>
      <c r="D123" s="48" t="s">
        <v>153</v>
      </c>
      <c r="E123" s="45" t="s">
        <v>285</v>
      </c>
      <c r="F123" s="51">
        <v>0.028275462962962964</v>
      </c>
      <c r="G123" s="10" t="str">
        <f t="shared" si="3"/>
        <v>4.58/km</v>
      </c>
      <c r="H123" s="11">
        <f t="shared" si="4"/>
        <v>0.011597222222222224</v>
      </c>
      <c r="I123" s="11">
        <f>F123-INDEX($F$4:$F$1058,MATCH(D123,$D$4:$D$1058,0))</f>
        <v>0.006504629629629628</v>
      </c>
    </row>
    <row r="124" spans="1:9" ht="15" customHeight="1">
      <c r="A124" s="9">
        <v>121</v>
      </c>
      <c r="B124" s="45" t="s">
        <v>286</v>
      </c>
      <c r="C124" s="45" t="s">
        <v>287</v>
      </c>
      <c r="D124" s="48" t="s">
        <v>66</v>
      </c>
      <c r="E124" s="45" t="s">
        <v>100</v>
      </c>
      <c r="F124" s="51">
        <v>0.02829861111111111</v>
      </c>
      <c r="G124" s="10" t="str">
        <f t="shared" si="3"/>
        <v>4.58/km</v>
      </c>
      <c r="H124" s="11">
        <f t="shared" si="4"/>
        <v>0.011620370370370371</v>
      </c>
      <c r="I124" s="11">
        <f>F124-INDEX($F$4:$F$1058,MATCH(D124,$D$4:$D$1058,0))</f>
        <v>0.011620370370370371</v>
      </c>
    </row>
    <row r="125" spans="1:9" ht="15" customHeight="1">
      <c r="A125" s="9">
        <v>122</v>
      </c>
      <c r="B125" s="45" t="s">
        <v>288</v>
      </c>
      <c r="C125" s="45" t="s">
        <v>56</v>
      </c>
      <c r="D125" s="48" t="s">
        <v>239</v>
      </c>
      <c r="E125" s="45" t="s">
        <v>289</v>
      </c>
      <c r="F125" s="51">
        <v>0.029027777777777777</v>
      </c>
      <c r="G125" s="10" t="str">
        <f t="shared" si="3"/>
        <v>5.06/km</v>
      </c>
      <c r="H125" s="11">
        <f t="shared" si="4"/>
        <v>0.012349537037037037</v>
      </c>
      <c r="I125" s="11">
        <f>F125-INDEX($F$4:$F$1058,MATCH(D125,$D$4:$D$1058,0))</f>
        <v>0.0032638888888888856</v>
      </c>
    </row>
    <row r="126" spans="1:9" ht="15" customHeight="1">
      <c r="A126" s="9">
        <v>123</v>
      </c>
      <c r="B126" s="45" t="s">
        <v>290</v>
      </c>
      <c r="C126" s="45" t="s">
        <v>291</v>
      </c>
      <c r="D126" s="48" t="s">
        <v>270</v>
      </c>
      <c r="E126" s="45" t="s">
        <v>190</v>
      </c>
      <c r="F126" s="51">
        <v>0.029270833333333333</v>
      </c>
      <c r="G126" s="10" t="str">
        <f t="shared" si="3"/>
        <v>5.08/km</v>
      </c>
      <c r="H126" s="11">
        <f t="shared" si="4"/>
        <v>0.012592592592592593</v>
      </c>
      <c r="I126" s="11">
        <f>F126-INDEX($F$4:$F$1058,MATCH(D126,$D$4:$D$1058,0))</f>
        <v>0.0016435185185185198</v>
      </c>
    </row>
    <row r="127" spans="1:9" ht="15" customHeight="1">
      <c r="A127" s="9">
        <v>124</v>
      </c>
      <c r="B127" s="45" t="s">
        <v>292</v>
      </c>
      <c r="C127" s="45" t="s">
        <v>293</v>
      </c>
      <c r="D127" s="48" t="s">
        <v>134</v>
      </c>
      <c r="E127" s="45" t="s">
        <v>146</v>
      </c>
      <c r="F127" s="51">
        <v>0.030115740740740738</v>
      </c>
      <c r="G127" s="10" t="str">
        <f t="shared" si="3"/>
        <v>5.17/km</v>
      </c>
      <c r="H127" s="11">
        <f t="shared" si="4"/>
        <v>0.013437499999999998</v>
      </c>
      <c r="I127" s="11">
        <f>F127-INDEX($F$4:$F$1058,MATCH(D127,$D$4:$D$1058,0))</f>
        <v>0.008819444444444439</v>
      </c>
    </row>
    <row r="128" spans="1:9" ht="15" customHeight="1">
      <c r="A128" s="9">
        <v>125</v>
      </c>
      <c r="B128" s="45" t="s">
        <v>294</v>
      </c>
      <c r="C128" s="45" t="s">
        <v>28</v>
      </c>
      <c r="D128" s="48" t="s">
        <v>66</v>
      </c>
      <c r="E128" s="45" t="s">
        <v>295</v>
      </c>
      <c r="F128" s="51">
        <v>0.0303125</v>
      </c>
      <c r="G128" s="10" t="str">
        <f t="shared" si="3"/>
        <v>5.19/km</v>
      </c>
      <c r="H128" s="11">
        <f t="shared" si="4"/>
        <v>0.01363425925925926</v>
      </c>
      <c r="I128" s="11">
        <f>F128-INDEX($F$4:$F$1058,MATCH(D128,$D$4:$D$1058,0))</f>
        <v>0.01363425925925926</v>
      </c>
    </row>
    <row r="129" spans="1:9" ht="15" customHeight="1">
      <c r="A129" s="9">
        <v>126</v>
      </c>
      <c r="B129" s="45" t="s">
        <v>296</v>
      </c>
      <c r="C129" s="45" t="s">
        <v>16</v>
      </c>
      <c r="D129" s="48" t="s">
        <v>108</v>
      </c>
      <c r="E129" s="45" t="s">
        <v>145</v>
      </c>
      <c r="F129" s="51">
        <v>0.030347222222222223</v>
      </c>
      <c r="G129" s="10" t="str">
        <f t="shared" si="3"/>
        <v>5.20/km</v>
      </c>
      <c r="H129" s="11">
        <f t="shared" si="4"/>
        <v>0.013668981481481483</v>
      </c>
      <c r="I129" s="11">
        <f>F129-INDEX($F$4:$F$1058,MATCH(D129,$D$4:$D$1058,0))</f>
        <v>0.010104166666666671</v>
      </c>
    </row>
    <row r="130" spans="1:9" ht="15" customHeight="1">
      <c r="A130" s="9">
        <v>127</v>
      </c>
      <c r="B130" s="45" t="s">
        <v>297</v>
      </c>
      <c r="C130" s="45" t="s">
        <v>298</v>
      </c>
      <c r="D130" s="48" t="s">
        <v>235</v>
      </c>
      <c r="E130" s="45" t="s">
        <v>145</v>
      </c>
      <c r="F130" s="51">
        <v>0.030358796296296297</v>
      </c>
      <c r="G130" s="10" t="str">
        <f t="shared" si="3"/>
        <v>5.20/km</v>
      </c>
      <c r="H130" s="11">
        <f t="shared" si="4"/>
        <v>0.013680555555555557</v>
      </c>
      <c r="I130" s="11">
        <f>F130-INDEX($F$4:$F$1058,MATCH(D130,$D$4:$D$1058,0))</f>
        <v>0.004629629629629633</v>
      </c>
    </row>
    <row r="131" spans="1:9" ht="15" customHeight="1">
      <c r="A131" s="23">
        <v>128</v>
      </c>
      <c r="B131" s="62" t="s">
        <v>299</v>
      </c>
      <c r="C131" s="62" t="s">
        <v>24</v>
      </c>
      <c r="D131" s="23" t="s">
        <v>300</v>
      </c>
      <c r="E131" s="62" t="s">
        <v>327</v>
      </c>
      <c r="F131" s="24">
        <v>0.030358796296296297</v>
      </c>
      <c r="G131" s="23" t="str">
        <f t="shared" si="3"/>
        <v>5.20/km</v>
      </c>
      <c r="H131" s="25">
        <f t="shared" si="4"/>
        <v>0.013680555555555557</v>
      </c>
      <c r="I131" s="25">
        <f>F131-INDEX($F$4:$F$1058,MATCH(D131,$D$4:$D$1058,0))</f>
        <v>0</v>
      </c>
    </row>
    <row r="132" spans="1:9" ht="15" customHeight="1">
      <c r="A132" s="9">
        <v>129</v>
      </c>
      <c r="B132" s="45" t="s">
        <v>301</v>
      </c>
      <c r="C132" s="45" t="s">
        <v>39</v>
      </c>
      <c r="D132" s="48" t="s">
        <v>108</v>
      </c>
      <c r="E132" s="45" t="s">
        <v>145</v>
      </c>
      <c r="F132" s="51">
        <v>0.03037037037037037</v>
      </c>
      <c r="G132" s="10" t="str">
        <f aca="true" t="shared" si="5" ref="G132:G146">TEXT(INT((HOUR(F132)*3600+MINUTE(F132)*60+SECOND(F132))/$I$2/60),"0")&amp;"."&amp;TEXT(MOD((HOUR(F132)*3600+MINUTE(F132)*60+SECOND(F132))/$I$2,60),"00")&amp;"/km"</f>
        <v>5.20/km</v>
      </c>
      <c r="H132" s="11">
        <f t="shared" si="4"/>
        <v>0.01369212962962963</v>
      </c>
      <c r="I132" s="11">
        <f>F132-INDEX($F$4:$F$1058,MATCH(D132,$D$4:$D$1058,0))</f>
        <v>0.010127314814814818</v>
      </c>
    </row>
    <row r="133" spans="1:9" ht="15" customHeight="1">
      <c r="A133" s="9">
        <v>130</v>
      </c>
      <c r="B133" s="45" t="s">
        <v>302</v>
      </c>
      <c r="C133" s="45" t="s">
        <v>303</v>
      </c>
      <c r="D133" s="48" t="s">
        <v>270</v>
      </c>
      <c r="E133" s="45" t="s">
        <v>304</v>
      </c>
      <c r="F133" s="51">
        <v>0.030671296296296294</v>
      </c>
      <c r="G133" s="10" t="str">
        <f t="shared" si="5"/>
        <v>5.23/km</v>
      </c>
      <c r="H133" s="11">
        <f t="shared" si="4"/>
        <v>0.013993055555555554</v>
      </c>
      <c r="I133" s="11">
        <f>F133-INDEX($F$4:$F$1058,MATCH(D133,$D$4:$D$1058,0))</f>
        <v>0.003043981481481481</v>
      </c>
    </row>
    <row r="134" spans="1:9" ht="15" customHeight="1">
      <c r="A134" s="9">
        <v>131</v>
      </c>
      <c r="B134" s="45" t="s">
        <v>305</v>
      </c>
      <c r="C134" s="45" t="s">
        <v>306</v>
      </c>
      <c r="D134" s="48" t="s">
        <v>210</v>
      </c>
      <c r="E134" s="45" t="s">
        <v>82</v>
      </c>
      <c r="F134" s="51">
        <v>0.03085648148148148</v>
      </c>
      <c r="G134" s="10" t="str">
        <f t="shared" si="5"/>
        <v>5.25/km</v>
      </c>
      <c r="H134" s="11">
        <f t="shared" si="4"/>
        <v>0.014178240740740741</v>
      </c>
      <c r="I134" s="11">
        <f>F134-INDEX($F$4:$F$1058,MATCH(D134,$D$4:$D$1058,0))</f>
        <v>0.006643518518518517</v>
      </c>
    </row>
    <row r="135" spans="1:9" ht="15" customHeight="1">
      <c r="A135" s="9">
        <v>132</v>
      </c>
      <c r="B135" s="45" t="s">
        <v>307</v>
      </c>
      <c r="C135" s="45" t="s">
        <v>308</v>
      </c>
      <c r="D135" s="48" t="s">
        <v>66</v>
      </c>
      <c r="E135" s="45" t="s">
        <v>100</v>
      </c>
      <c r="F135" s="51">
        <v>0.031018518518518515</v>
      </c>
      <c r="G135" s="10" t="str">
        <f t="shared" si="5"/>
        <v>5.27/km</v>
      </c>
      <c r="H135" s="11">
        <f t="shared" si="4"/>
        <v>0.014340277777777775</v>
      </c>
      <c r="I135" s="11">
        <f>F135-INDEX($F$4:$F$1058,MATCH(D135,$D$4:$D$1058,0))</f>
        <v>0.014340277777777775</v>
      </c>
    </row>
    <row r="136" spans="1:9" ht="15" customHeight="1">
      <c r="A136" s="9">
        <v>133</v>
      </c>
      <c r="B136" s="45" t="s">
        <v>309</v>
      </c>
      <c r="C136" s="45" t="s">
        <v>310</v>
      </c>
      <c r="D136" s="48" t="s">
        <v>108</v>
      </c>
      <c r="E136" s="45" t="s">
        <v>200</v>
      </c>
      <c r="F136" s="51">
        <v>0.03119212962962963</v>
      </c>
      <c r="G136" s="10" t="str">
        <f t="shared" si="5"/>
        <v>5.29/km</v>
      </c>
      <c r="H136" s="11">
        <f t="shared" si="4"/>
        <v>0.014513888888888889</v>
      </c>
      <c r="I136" s="11">
        <f>F136-INDEX($F$4:$F$1058,MATCH(D136,$D$4:$D$1058,0))</f>
        <v>0.010949074074074076</v>
      </c>
    </row>
    <row r="137" spans="1:9" ht="15" customHeight="1">
      <c r="A137" s="9">
        <v>134</v>
      </c>
      <c r="B137" s="45" t="s">
        <v>311</v>
      </c>
      <c r="C137" s="45" t="s">
        <v>312</v>
      </c>
      <c r="D137" s="48" t="s">
        <v>239</v>
      </c>
      <c r="E137" s="45" t="s">
        <v>313</v>
      </c>
      <c r="F137" s="51">
        <v>0.031203703703703702</v>
      </c>
      <c r="G137" s="10" t="str">
        <f t="shared" si="5"/>
        <v>5.29/km</v>
      </c>
      <c r="H137" s="11">
        <f t="shared" si="4"/>
        <v>0.014525462962962962</v>
      </c>
      <c r="I137" s="11">
        <f>F137-INDEX($F$4:$F$1058,MATCH(D137,$D$4:$D$1058,0))</f>
        <v>0.0054398148148148105</v>
      </c>
    </row>
    <row r="138" spans="1:9" ht="15" customHeight="1">
      <c r="A138" s="9">
        <v>135</v>
      </c>
      <c r="B138" s="45" t="s">
        <v>314</v>
      </c>
      <c r="C138" s="45" t="s">
        <v>315</v>
      </c>
      <c r="D138" s="48" t="s">
        <v>210</v>
      </c>
      <c r="E138" s="45" t="s">
        <v>316</v>
      </c>
      <c r="F138" s="51">
        <v>0.03140046296296296</v>
      </c>
      <c r="G138" s="10" t="str">
        <f t="shared" si="5"/>
        <v>5.31/km</v>
      </c>
      <c r="H138" s="11">
        <f t="shared" si="4"/>
        <v>0.014722222222222223</v>
      </c>
      <c r="I138" s="11">
        <f>F138-INDEX($F$4:$F$1058,MATCH(D138,$D$4:$D$1058,0))</f>
        <v>0.0071874999999999994</v>
      </c>
    </row>
    <row r="139" spans="1:9" ht="15" customHeight="1">
      <c r="A139" s="23">
        <v>136</v>
      </c>
      <c r="B139" s="62" t="s">
        <v>317</v>
      </c>
      <c r="C139" s="62" t="s">
        <v>318</v>
      </c>
      <c r="D139" s="23" t="s">
        <v>239</v>
      </c>
      <c r="E139" s="62" t="s">
        <v>327</v>
      </c>
      <c r="F139" s="24">
        <v>0.03146990740740741</v>
      </c>
      <c r="G139" s="23" t="str">
        <f t="shared" si="5"/>
        <v>5.32/km</v>
      </c>
      <c r="H139" s="25">
        <f t="shared" si="4"/>
        <v>0.014791666666666672</v>
      </c>
      <c r="I139" s="25">
        <f>F139-INDEX($F$4:$F$1058,MATCH(D139,$D$4:$D$1058,0))</f>
        <v>0.00570601851851852</v>
      </c>
    </row>
    <row r="140" spans="1:9" ht="15" customHeight="1">
      <c r="A140" s="9">
        <v>137</v>
      </c>
      <c r="B140" s="45" t="s">
        <v>319</v>
      </c>
      <c r="C140" s="45" t="s">
        <v>13</v>
      </c>
      <c r="D140" s="48" t="s">
        <v>300</v>
      </c>
      <c r="E140" s="45" t="s">
        <v>236</v>
      </c>
      <c r="F140" s="51">
        <v>0.031481481481481485</v>
      </c>
      <c r="G140" s="10" t="str">
        <f t="shared" si="5"/>
        <v>5.32/km</v>
      </c>
      <c r="H140" s="11">
        <f t="shared" si="4"/>
        <v>0.014803240740740745</v>
      </c>
      <c r="I140" s="11">
        <f>F140-INDEX($F$4:$F$1058,MATCH(D140,$D$4:$D$1058,0))</f>
        <v>0.0011226851851851884</v>
      </c>
    </row>
    <row r="141" spans="1:9" ht="15" customHeight="1">
      <c r="A141" s="9">
        <v>138</v>
      </c>
      <c r="B141" s="45" t="s">
        <v>320</v>
      </c>
      <c r="C141" s="45" t="s">
        <v>51</v>
      </c>
      <c r="D141" s="48" t="s">
        <v>196</v>
      </c>
      <c r="E141" s="45" t="s">
        <v>274</v>
      </c>
      <c r="F141" s="51">
        <v>0.03197916666666666</v>
      </c>
      <c r="G141" s="10" t="str">
        <f t="shared" si="5"/>
        <v>5.37/km</v>
      </c>
      <c r="H141" s="11">
        <f t="shared" si="4"/>
        <v>0.015300925925925923</v>
      </c>
      <c r="I141" s="11">
        <f>F141-INDEX($F$4:$F$1058,MATCH(D141,$D$4:$D$1058,0))</f>
        <v>0.008622685185185181</v>
      </c>
    </row>
    <row r="142" spans="1:9" ht="15" customHeight="1">
      <c r="A142" s="9">
        <v>139</v>
      </c>
      <c r="B142" s="45" t="s">
        <v>321</v>
      </c>
      <c r="C142" s="45" t="s">
        <v>55</v>
      </c>
      <c r="D142" s="48" t="s">
        <v>210</v>
      </c>
      <c r="E142" s="45" t="s">
        <v>82</v>
      </c>
      <c r="F142" s="51">
        <v>0.03222222222222222</v>
      </c>
      <c r="G142" s="10" t="str">
        <f t="shared" si="5"/>
        <v>5.40/km</v>
      </c>
      <c r="H142" s="11">
        <f t="shared" si="4"/>
        <v>0.015543981481481482</v>
      </c>
      <c r="I142" s="11">
        <f>F142-INDEX($F$4:$F$1058,MATCH(D142,$D$4:$D$1058,0))</f>
        <v>0.008009259259259258</v>
      </c>
    </row>
    <row r="143" spans="1:9" ht="15" customHeight="1">
      <c r="A143" s="23">
        <v>140</v>
      </c>
      <c r="B143" s="62" t="s">
        <v>322</v>
      </c>
      <c r="C143" s="62" t="s">
        <v>35</v>
      </c>
      <c r="D143" s="23" t="s">
        <v>153</v>
      </c>
      <c r="E143" s="62" t="s">
        <v>327</v>
      </c>
      <c r="F143" s="24">
        <v>0.033229166666666664</v>
      </c>
      <c r="G143" s="23" t="str">
        <f t="shared" si="5"/>
        <v>5.50/km</v>
      </c>
      <c r="H143" s="25">
        <f t="shared" si="4"/>
        <v>0.016550925925925924</v>
      </c>
      <c r="I143" s="25">
        <f>F143-INDEX($F$4:$F$1058,MATCH(D143,$D$4:$D$1058,0))</f>
        <v>0.011458333333333327</v>
      </c>
    </row>
    <row r="144" spans="1:9" ht="15" customHeight="1">
      <c r="A144" s="23">
        <v>141</v>
      </c>
      <c r="B144" s="62" t="s">
        <v>62</v>
      </c>
      <c r="C144" s="62" t="s">
        <v>60</v>
      </c>
      <c r="D144" s="23" t="s">
        <v>235</v>
      </c>
      <c r="E144" s="62" t="s">
        <v>327</v>
      </c>
      <c r="F144" s="24">
        <v>0.033229166666666664</v>
      </c>
      <c r="G144" s="23" t="str">
        <f t="shared" si="5"/>
        <v>5.50/km</v>
      </c>
      <c r="H144" s="25">
        <f t="shared" si="4"/>
        <v>0.016550925925925924</v>
      </c>
      <c r="I144" s="25">
        <f>F144-INDEX($F$4:$F$1058,MATCH(D144,$D$4:$D$1058,0))</f>
        <v>0.0075</v>
      </c>
    </row>
    <row r="145" spans="1:9" ht="15" customHeight="1">
      <c r="A145" s="9">
        <v>142</v>
      </c>
      <c r="B145" s="45" t="s">
        <v>323</v>
      </c>
      <c r="C145" s="45" t="s">
        <v>324</v>
      </c>
      <c r="D145" s="48" t="s">
        <v>210</v>
      </c>
      <c r="E145" s="45" t="s">
        <v>145</v>
      </c>
      <c r="F145" s="51">
        <v>0.03508101851851852</v>
      </c>
      <c r="G145" s="10" t="str">
        <f t="shared" si="5"/>
        <v>6.10/km</v>
      </c>
      <c r="H145" s="11">
        <f t="shared" si="4"/>
        <v>0.01840277777777778</v>
      </c>
      <c r="I145" s="11">
        <f>F145-INDEX($F$4:$F$1058,MATCH(D145,$D$4:$D$1058,0))</f>
        <v>0.010868055555555554</v>
      </c>
    </row>
    <row r="146" spans="1:9" ht="15" customHeight="1">
      <c r="A146" s="12">
        <v>143</v>
      </c>
      <c r="B146" s="46" t="s">
        <v>183</v>
      </c>
      <c r="C146" s="46" t="s">
        <v>55</v>
      </c>
      <c r="D146" s="49" t="s">
        <v>300</v>
      </c>
      <c r="E146" s="46" t="s">
        <v>274</v>
      </c>
      <c r="F146" s="52">
        <v>0.04304398148148148</v>
      </c>
      <c r="G146" s="13" t="str">
        <f t="shared" si="5"/>
        <v>7.34/km</v>
      </c>
      <c r="H146" s="14">
        <f t="shared" si="4"/>
        <v>0.02636574074074074</v>
      </c>
      <c r="I146" s="14">
        <f>F146-INDEX($F$4:$F$1058,MATCH(D146,$D$4:$D$1058,0))</f>
        <v>0.012685185185185185</v>
      </c>
    </row>
  </sheetData>
  <autoFilter ref="A3:I146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7"/>
  <sheetViews>
    <sheetView workbookViewId="0" topLeftCell="A1">
      <pane ySplit="3" topLeftCell="BM4" activePane="bottomLeft" state="frozen"/>
      <selection pane="topLeft" activeCell="A1" sqref="A1"/>
      <selection pane="bottomLeft" activeCell="K15" sqref="K15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38" t="str">
        <f>Individuale!A1</f>
        <v>Corrida di San Michele 11ª edizione</v>
      </c>
      <c r="B1" s="39"/>
      <c r="C1" s="40"/>
    </row>
    <row r="2" spans="1:3" ht="33" customHeight="1">
      <c r="A2" s="41" t="str">
        <f>Individuale!A2&amp;" km. "&amp;Individuale!I2</f>
        <v>Pomezia (RM) Italia - Venerdì 01/10/2010 km. 8,2</v>
      </c>
      <c r="B2" s="42"/>
      <c r="C2" s="43"/>
    </row>
    <row r="3" spans="1:3" ht="24.75" customHeight="1">
      <c r="A3" s="26" t="s">
        <v>1</v>
      </c>
      <c r="B3" s="27" t="s">
        <v>5</v>
      </c>
      <c r="C3" s="27" t="s">
        <v>10</v>
      </c>
    </row>
    <row r="4" spans="1:3" ht="15" customHeight="1">
      <c r="A4" s="53">
        <v>1</v>
      </c>
      <c r="B4" s="54" t="s">
        <v>82</v>
      </c>
      <c r="C4" s="59">
        <v>21</v>
      </c>
    </row>
    <row r="5" spans="1:3" ht="15" customHeight="1">
      <c r="A5" s="55">
        <v>2</v>
      </c>
      <c r="B5" s="56" t="s">
        <v>145</v>
      </c>
      <c r="C5" s="60">
        <v>15</v>
      </c>
    </row>
    <row r="6" spans="1:3" ht="15" customHeight="1">
      <c r="A6" s="55">
        <v>3</v>
      </c>
      <c r="B6" s="56" t="s">
        <v>100</v>
      </c>
      <c r="C6" s="60">
        <v>8</v>
      </c>
    </row>
    <row r="7" spans="1:3" ht="15" customHeight="1">
      <c r="A7" s="28">
        <v>4</v>
      </c>
      <c r="B7" s="29" t="s">
        <v>327</v>
      </c>
      <c r="C7" s="30">
        <v>7</v>
      </c>
    </row>
    <row r="8" spans="1:3" ht="15" customHeight="1">
      <c r="A8" s="55">
        <v>5</v>
      </c>
      <c r="B8" s="56" t="s">
        <v>76</v>
      </c>
      <c r="C8" s="60">
        <v>5</v>
      </c>
    </row>
    <row r="9" spans="1:3" ht="15" customHeight="1">
      <c r="A9" s="55">
        <v>6</v>
      </c>
      <c r="B9" s="56" t="s">
        <v>200</v>
      </c>
      <c r="C9" s="60">
        <v>4</v>
      </c>
    </row>
    <row r="10" spans="1:3" ht="15" customHeight="1">
      <c r="A10" s="55">
        <v>7</v>
      </c>
      <c r="B10" s="56" t="s">
        <v>45</v>
      </c>
      <c r="C10" s="60">
        <v>4</v>
      </c>
    </row>
    <row r="11" spans="1:3" ht="15" customHeight="1">
      <c r="A11" s="55">
        <v>8</v>
      </c>
      <c r="B11" s="56" t="s">
        <v>190</v>
      </c>
      <c r="C11" s="60">
        <v>3</v>
      </c>
    </row>
    <row r="12" spans="1:3" ht="15" customHeight="1">
      <c r="A12" s="55">
        <v>9</v>
      </c>
      <c r="B12" s="56" t="s">
        <v>274</v>
      </c>
      <c r="C12" s="60">
        <v>3</v>
      </c>
    </row>
    <row r="13" spans="1:3" ht="15" customHeight="1">
      <c r="A13" s="55">
        <v>10</v>
      </c>
      <c r="B13" s="56" t="s">
        <v>163</v>
      </c>
      <c r="C13" s="60">
        <v>3</v>
      </c>
    </row>
    <row r="14" spans="1:3" ht="15" customHeight="1">
      <c r="A14" s="55">
        <v>11</v>
      </c>
      <c r="B14" s="56" t="s">
        <v>139</v>
      </c>
      <c r="C14" s="60">
        <v>3</v>
      </c>
    </row>
    <row r="15" spans="1:3" ht="15" customHeight="1">
      <c r="A15" s="55">
        <v>12</v>
      </c>
      <c r="B15" s="56" t="s">
        <v>171</v>
      </c>
      <c r="C15" s="60">
        <v>3</v>
      </c>
    </row>
    <row r="16" spans="1:3" ht="15" customHeight="1">
      <c r="A16" s="55">
        <v>13</v>
      </c>
      <c r="B16" s="56" t="s">
        <v>44</v>
      </c>
      <c r="C16" s="60">
        <v>3</v>
      </c>
    </row>
    <row r="17" spans="1:3" ht="15" customHeight="1">
      <c r="A17" s="55">
        <v>14</v>
      </c>
      <c r="B17" s="56" t="s">
        <v>122</v>
      </c>
      <c r="C17" s="60">
        <v>2</v>
      </c>
    </row>
    <row r="18" spans="1:3" ht="15" customHeight="1">
      <c r="A18" s="55">
        <v>15</v>
      </c>
      <c r="B18" s="56" t="s">
        <v>148</v>
      </c>
      <c r="C18" s="60">
        <v>2</v>
      </c>
    </row>
    <row r="19" spans="1:3" ht="15" customHeight="1">
      <c r="A19" s="55">
        <v>16</v>
      </c>
      <c r="B19" s="56" t="s">
        <v>236</v>
      </c>
      <c r="C19" s="60">
        <v>2</v>
      </c>
    </row>
    <row r="20" spans="1:3" ht="15" customHeight="1">
      <c r="A20" s="55">
        <v>17</v>
      </c>
      <c r="B20" s="56" t="s">
        <v>182</v>
      </c>
      <c r="C20" s="60">
        <v>2</v>
      </c>
    </row>
    <row r="21" spans="1:3" ht="15" customHeight="1">
      <c r="A21" s="55">
        <v>18</v>
      </c>
      <c r="B21" s="56" t="s">
        <v>87</v>
      </c>
      <c r="C21" s="60">
        <v>2</v>
      </c>
    </row>
    <row r="22" spans="1:3" ht="15" customHeight="1">
      <c r="A22" s="55">
        <v>19</v>
      </c>
      <c r="B22" s="56" t="s">
        <v>243</v>
      </c>
      <c r="C22" s="60">
        <v>2</v>
      </c>
    </row>
    <row r="23" spans="1:3" ht="15" customHeight="1">
      <c r="A23" s="55">
        <v>20</v>
      </c>
      <c r="B23" s="56" t="s">
        <v>177</v>
      </c>
      <c r="C23" s="60">
        <v>2</v>
      </c>
    </row>
    <row r="24" spans="1:3" ht="15" customHeight="1">
      <c r="A24" s="55">
        <v>21</v>
      </c>
      <c r="B24" s="56" t="s">
        <v>161</v>
      </c>
      <c r="C24" s="60">
        <v>2</v>
      </c>
    </row>
    <row r="25" spans="1:3" ht="15" customHeight="1">
      <c r="A25" s="55">
        <v>22</v>
      </c>
      <c r="B25" s="56" t="s">
        <v>180</v>
      </c>
      <c r="C25" s="60">
        <v>2</v>
      </c>
    </row>
    <row r="26" spans="1:3" ht="15" customHeight="1">
      <c r="A26" s="55">
        <v>23</v>
      </c>
      <c r="B26" s="56" t="s">
        <v>146</v>
      </c>
      <c r="C26" s="60">
        <v>2</v>
      </c>
    </row>
    <row r="27" spans="1:3" ht="15" customHeight="1">
      <c r="A27" s="55">
        <v>24</v>
      </c>
      <c r="B27" s="56" t="s">
        <v>67</v>
      </c>
      <c r="C27" s="60">
        <v>2</v>
      </c>
    </row>
    <row r="28" spans="1:3" ht="15" customHeight="1">
      <c r="A28" s="55">
        <v>25</v>
      </c>
      <c r="B28" s="56" t="s">
        <v>245</v>
      </c>
      <c r="C28" s="60">
        <v>1</v>
      </c>
    </row>
    <row r="29" spans="1:3" ht="15" customHeight="1">
      <c r="A29" s="55">
        <v>26</v>
      </c>
      <c r="B29" s="56" t="s">
        <v>125</v>
      </c>
      <c r="C29" s="60">
        <v>1</v>
      </c>
    </row>
    <row r="30" spans="1:3" ht="15" customHeight="1">
      <c r="A30" s="55">
        <v>27</v>
      </c>
      <c r="B30" s="56" t="s">
        <v>259</v>
      </c>
      <c r="C30" s="60">
        <v>1</v>
      </c>
    </row>
    <row r="31" spans="1:3" ht="15" customHeight="1">
      <c r="A31" s="55">
        <v>28</v>
      </c>
      <c r="B31" s="56" t="s">
        <v>208</v>
      </c>
      <c r="C31" s="60">
        <v>1</v>
      </c>
    </row>
    <row r="32" spans="1:3" ht="15" customHeight="1">
      <c r="A32" s="55">
        <v>29</v>
      </c>
      <c r="B32" s="56" t="s">
        <v>114</v>
      </c>
      <c r="C32" s="60">
        <v>1</v>
      </c>
    </row>
    <row r="33" spans="1:3" ht="15" customHeight="1">
      <c r="A33" s="55">
        <v>30</v>
      </c>
      <c r="B33" s="56" t="s">
        <v>48</v>
      </c>
      <c r="C33" s="60">
        <v>1</v>
      </c>
    </row>
    <row r="34" spans="1:3" ht="15" customHeight="1">
      <c r="A34" s="55">
        <v>31</v>
      </c>
      <c r="B34" s="56" t="s">
        <v>205</v>
      </c>
      <c r="C34" s="60">
        <v>1</v>
      </c>
    </row>
    <row r="35" spans="1:3" ht="15" customHeight="1">
      <c r="A35" s="55">
        <v>32</v>
      </c>
      <c r="B35" s="56" t="s">
        <v>154</v>
      </c>
      <c r="C35" s="60">
        <v>1</v>
      </c>
    </row>
    <row r="36" spans="1:3" ht="15" customHeight="1">
      <c r="A36" s="55">
        <v>33</v>
      </c>
      <c r="B36" s="56" t="s">
        <v>120</v>
      </c>
      <c r="C36" s="60">
        <v>1</v>
      </c>
    </row>
    <row r="37" spans="1:3" ht="15" customHeight="1">
      <c r="A37" s="55">
        <v>34</v>
      </c>
      <c r="B37" s="56" t="s">
        <v>295</v>
      </c>
      <c r="C37" s="60">
        <v>1</v>
      </c>
    </row>
    <row r="38" spans="1:3" ht="15" customHeight="1">
      <c r="A38" s="55">
        <v>35</v>
      </c>
      <c r="B38" s="56" t="s">
        <v>198</v>
      </c>
      <c r="C38" s="60">
        <v>1</v>
      </c>
    </row>
    <row r="39" spans="1:3" ht="15" customHeight="1">
      <c r="A39" s="55">
        <v>36</v>
      </c>
      <c r="B39" s="56" t="s">
        <v>304</v>
      </c>
      <c r="C39" s="60">
        <v>1</v>
      </c>
    </row>
    <row r="40" spans="1:3" ht="15" customHeight="1">
      <c r="A40" s="55">
        <v>37</v>
      </c>
      <c r="B40" s="56" t="s">
        <v>127</v>
      </c>
      <c r="C40" s="60">
        <v>1</v>
      </c>
    </row>
    <row r="41" spans="1:3" ht="15" customHeight="1">
      <c r="A41" s="55">
        <v>38</v>
      </c>
      <c r="B41" s="56" t="s">
        <v>106</v>
      </c>
      <c r="C41" s="60">
        <v>1</v>
      </c>
    </row>
    <row r="42" spans="1:3" ht="15" customHeight="1">
      <c r="A42" s="55">
        <v>39</v>
      </c>
      <c r="B42" s="56" t="s">
        <v>233</v>
      </c>
      <c r="C42" s="60">
        <v>1</v>
      </c>
    </row>
    <row r="43" spans="1:3" ht="15" customHeight="1">
      <c r="A43" s="55">
        <v>40</v>
      </c>
      <c r="B43" s="56" t="s">
        <v>316</v>
      </c>
      <c r="C43" s="60">
        <v>1</v>
      </c>
    </row>
    <row r="44" spans="1:3" ht="15" customHeight="1">
      <c r="A44" s="55">
        <v>41</v>
      </c>
      <c r="B44" s="56" t="s">
        <v>71</v>
      </c>
      <c r="C44" s="60">
        <v>1</v>
      </c>
    </row>
    <row r="45" spans="1:3" ht="15" customHeight="1">
      <c r="A45" s="55">
        <v>42</v>
      </c>
      <c r="B45" s="56" t="s">
        <v>85</v>
      </c>
      <c r="C45" s="60">
        <v>1</v>
      </c>
    </row>
    <row r="46" spans="1:3" ht="15" customHeight="1">
      <c r="A46" s="55">
        <v>43</v>
      </c>
      <c r="B46" s="56" t="s">
        <v>221</v>
      </c>
      <c r="C46" s="60">
        <v>1</v>
      </c>
    </row>
    <row r="47" spans="1:3" ht="15" customHeight="1">
      <c r="A47" s="55">
        <v>44</v>
      </c>
      <c r="B47" s="56" t="s">
        <v>174</v>
      </c>
      <c r="C47" s="60">
        <v>1</v>
      </c>
    </row>
    <row r="48" spans="1:3" ht="15" customHeight="1">
      <c r="A48" s="55">
        <v>45</v>
      </c>
      <c r="B48" s="56" t="s">
        <v>313</v>
      </c>
      <c r="C48" s="60">
        <v>1</v>
      </c>
    </row>
    <row r="49" spans="1:3" ht="15" customHeight="1">
      <c r="A49" s="55">
        <v>46</v>
      </c>
      <c r="B49" s="56" t="s">
        <v>96</v>
      </c>
      <c r="C49" s="60">
        <v>1</v>
      </c>
    </row>
    <row r="50" spans="1:3" ht="15" customHeight="1">
      <c r="A50" s="55">
        <v>47</v>
      </c>
      <c r="B50" s="56" t="s">
        <v>137</v>
      </c>
      <c r="C50" s="60">
        <v>1</v>
      </c>
    </row>
    <row r="51" spans="1:3" ht="15" customHeight="1">
      <c r="A51" s="55">
        <v>48</v>
      </c>
      <c r="B51" s="56" t="s">
        <v>256</v>
      </c>
      <c r="C51" s="60">
        <v>1</v>
      </c>
    </row>
    <row r="52" spans="1:3" ht="15" customHeight="1">
      <c r="A52" s="55">
        <v>49</v>
      </c>
      <c r="B52" s="56" t="s">
        <v>118</v>
      </c>
      <c r="C52" s="60">
        <v>1</v>
      </c>
    </row>
    <row r="53" spans="1:3" ht="15" customHeight="1">
      <c r="A53" s="55">
        <v>50</v>
      </c>
      <c r="B53" s="56" t="s">
        <v>58</v>
      </c>
      <c r="C53" s="60">
        <v>1</v>
      </c>
    </row>
    <row r="54" spans="1:3" ht="15" customHeight="1">
      <c r="A54" s="55">
        <v>51</v>
      </c>
      <c r="B54" s="56" t="s">
        <v>68</v>
      </c>
      <c r="C54" s="60">
        <v>1</v>
      </c>
    </row>
    <row r="55" spans="1:3" ht="15" customHeight="1">
      <c r="A55" s="55">
        <v>52</v>
      </c>
      <c r="B55" s="56" t="s">
        <v>194</v>
      </c>
      <c r="C55" s="60">
        <v>1</v>
      </c>
    </row>
    <row r="56" spans="1:3" ht="15" customHeight="1">
      <c r="A56" s="55">
        <v>53</v>
      </c>
      <c r="B56" s="56" t="s">
        <v>225</v>
      </c>
      <c r="C56" s="60">
        <v>1</v>
      </c>
    </row>
    <row r="57" spans="1:3" ht="15" customHeight="1">
      <c r="A57" s="55">
        <v>54</v>
      </c>
      <c r="B57" s="56" t="s">
        <v>271</v>
      </c>
      <c r="C57" s="60">
        <v>1</v>
      </c>
    </row>
    <row r="58" spans="1:3" ht="15" customHeight="1">
      <c r="A58" s="55">
        <v>55</v>
      </c>
      <c r="B58" s="56" t="s">
        <v>167</v>
      </c>
      <c r="C58" s="60">
        <v>1</v>
      </c>
    </row>
    <row r="59" spans="1:3" ht="15" customHeight="1">
      <c r="A59" s="55">
        <v>56</v>
      </c>
      <c r="B59" s="56" t="s">
        <v>289</v>
      </c>
      <c r="C59" s="60">
        <v>1</v>
      </c>
    </row>
    <row r="60" spans="1:3" ht="15" customHeight="1">
      <c r="A60" s="55">
        <v>57</v>
      </c>
      <c r="B60" s="56" t="s">
        <v>169</v>
      </c>
      <c r="C60" s="60">
        <v>1</v>
      </c>
    </row>
    <row r="61" spans="1:3" ht="15" customHeight="1">
      <c r="A61" s="55">
        <v>58</v>
      </c>
      <c r="B61" s="56" t="s">
        <v>130</v>
      </c>
      <c r="C61" s="60">
        <v>1</v>
      </c>
    </row>
    <row r="62" spans="1:3" ht="15" customHeight="1">
      <c r="A62" s="55">
        <v>59</v>
      </c>
      <c r="B62" s="56" t="s">
        <v>159</v>
      </c>
      <c r="C62" s="60">
        <v>1</v>
      </c>
    </row>
    <row r="63" spans="1:3" ht="15" customHeight="1">
      <c r="A63" s="55">
        <v>60</v>
      </c>
      <c r="B63" s="56" t="s">
        <v>217</v>
      </c>
      <c r="C63" s="60">
        <v>1</v>
      </c>
    </row>
    <row r="64" spans="1:3" ht="15" customHeight="1">
      <c r="A64" s="55">
        <v>61</v>
      </c>
      <c r="B64" s="56" t="s">
        <v>248</v>
      </c>
      <c r="C64" s="60">
        <v>1</v>
      </c>
    </row>
    <row r="65" spans="1:3" ht="15" customHeight="1">
      <c r="A65" s="55">
        <v>62</v>
      </c>
      <c r="B65" s="56" t="s">
        <v>285</v>
      </c>
      <c r="C65" s="60">
        <v>1</v>
      </c>
    </row>
    <row r="66" spans="1:3" ht="15" customHeight="1">
      <c r="A66" s="57">
        <v>63</v>
      </c>
      <c r="B66" s="58" t="s">
        <v>281</v>
      </c>
      <c r="C66" s="61">
        <v>1</v>
      </c>
    </row>
    <row r="67" ht="12.75">
      <c r="C67" s="4">
        <f>SUM(C4:C66)</f>
        <v>143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2010-10-06T13:20:39Z</dcterms:modified>
  <cp:category/>
  <cp:version/>
  <cp:contentType/>
  <cp:contentStatus/>
</cp:coreProperties>
</file>