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Squadre" sheetId="2" r:id="rId2"/>
  </sheets>
  <definedNames>
    <definedName name="_xlnm._FilterDatabase" localSheetId="0" hidden="1">'Individuale'!$A$3:$I$62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<sst xmlns="http://schemas.openxmlformats.org/spreadsheetml/2006/main" count="338" uniqueCount="198">
  <si>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</si>
  <si>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</si>
  <si>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</si>
  <si>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</si>
  <si>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</si>
  <si>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</si>
  <si>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</si>
  <si>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</si>
  <si>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</si>
  <si>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</si>
  <si>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</si>
  <si>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ANTONIO</t>
  </si>
  <si>
    <t>MASSIMO</t>
  </si>
  <si>
    <t>MARCO</t>
  </si>
  <si>
    <t>PAOLO</t>
  </si>
  <si>
    <t>DANIELE</t>
  </si>
  <si>
    <t>ROBERTO</t>
  </si>
  <si>
    <t>MAURO</t>
  </si>
  <si>
    <t>RICCARDO</t>
  </si>
  <si>
    <t>STEFANO</t>
  </si>
  <si>
    <t>DANIELA</t>
  </si>
  <si>
    <t>PASQUALE</t>
  </si>
  <si>
    <t>GIOVANNI</t>
  </si>
  <si>
    <t>FABRIZIO</t>
  </si>
  <si>
    <t>SERGIO</t>
  </si>
  <si>
    <t>FABIO</t>
  </si>
  <si>
    <t>MARIO</t>
  </si>
  <si>
    <t>PIETRO</t>
  </si>
  <si>
    <t>LUCIANO</t>
  </si>
  <si>
    <t>GIANNI</t>
  </si>
  <si>
    <t>GOLVELLI</t>
  </si>
  <si>
    <t>ROSA</t>
  </si>
  <si>
    <t>MICHELE</t>
  </si>
  <si>
    <t>A.S.D. PODISTICA SOLIDARIETA'</t>
  </si>
  <si>
    <t>LEONE</t>
  </si>
  <si>
    <t>BUCCIARELLO</t>
  </si>
  <si>
    <t>GABRIELE</t>
  </si>
  <si>
    <t>REA</t>
  </si>
  <si>
    <t>MATTEI</t>
  </si>
  <si>
    <t>FELICE</t>
  </si>
  <si>
    <t>ANASTASI</t>
  </si>
  <si>
    <t>GIANPIERO</t>
  </si>
  <si>
    <t>GIOVANNINI</t>
  </si>
  <si>
    <t>POLLASTRINI</t>
  </si>
  <si>
    <t>DI BARTOLOMEO</t>
  </si>
  <si>
    <t>DANIEL</t>
  </si>
  <si>
    <t>APETREI</t>
  </si>
  <si>
    <t>TIBERIU COSTANTIN</t>
  </si>
  <si>
    <t>PISU</t>
  </si>
  <si>
    <t>GALLONE</t>
  </si>
  <si>
    <t>MARTELLI</t>
  </si>
  <si>
    <t>ARELLANO</t>
  </si>
  <si>
    <t>CARLOS</t>
  </si>
  <si>
    <t>BOCCANERA</t>
  </si>
  <si>
    <t>GIANLUCA</t>
  </si>
  <si>
    <t>BOLLETTA</t>
  </si>
  <si>
    <t>D'ANGIO'</t>
  </si>
  <si>
    <t>EMANUELE</t>
  </si>
  <si>
    <t>BONARRIGO</t>
  </si>
  <si>
    <t>TIRONE</t>
  </si>
  <si>
    <t>GIROMETTI</t>
  </si>
  <si>
    <t>EMILIANO ROBERTO</t>
  </si>
  <si>
    <t>BRANDI</t>
  </si>
  <si>
    <t>DE FELICE</t>
  </si>
  <si>
    <t>CIRULLI</t>
  </si>
  <si>
    <t>PIERONI</t>
  </si>
  <si>
    <t>D'ADAMO</t>
  </si>
  <si>
    <t>ANNUNZIATA</t>
  </si>
  <si>
    <t>CIRONE</t>
  </si>
  <si>
    <t>MASI</t>
  </si>
  <si>
    <t>PINO</t>
  </si>
  <si>
    <t>DE ANGELIS</t>
  </si>
  <si>
    <t>MANTELLASSI</t>
  </si>
  <si>
    <t>GIANBALVO</t>
  </si>
  <si>
    <t>CORRADO</t>
  </si>
  <si>
    <t>SERPI</t>
  </si>
  <si>
    <t>PAONE</t>
  </si>
  <si>
    <t>LUTRI</t>
  </si>
  <si>
    <t>BRESCINI</t>
  </si>
  <si>
    <t>D'EGIDIO</t>
  </si>
  <si>
    <t>GIUSEPPINO</t>
  </si>
  <si>
    <t>DEL CIELLO</t>
  </si>
  <si>
    <t>LONGO</t>
  </si>
  <si>
    <t>PIETRO MARIA</t>
  </si>
  <si>
    <t>BORTOLONI</t>
  </si>
  <si>
    <t>NATALINO</t>
  </si>
  <si>
    <t>BESTIACO</t>
  </si>
  <si>
    <t>MARINO</t>
  </si>
  <si>
    <t>VARONE</t>
  </si>
  <si>
    <t>DURANTINI</t>
  </si>
  <si>
    <t>BATTISTI</t>
  </si>
  <si>
    <t>FORMICA</t>
  </si>
  <si>
    <t>MORROCCHI</t>
  </si>
  <si>
    <t>UMBERTO</t>
  </si>
  <si>
    <t>CONSAMARO</t>
  </si>
  <si>
    <t>PELLINO</t>
  </si>
  <si>
    <t>DE SIMONE</t>
  </si>
  <si>
    <t>VINCENZO</t>
  </si>
  <si>
    <t>VALENTE</t>
  </si>
  <si>
    <t>FRANCESCA</t>
  </si>
  <si>
    <t>CAISALETIN</t>
  </si>
  <si>
    <t>NELLY</t>
  </si>
  <si>
    <t>ZERVOS</t>
  </si>
  <si>
    <t>THI KIM THU</t>
  </si>
  <si>
    <t>ELENA</t>
  </si>
  <si>
    <t>GOUBRIAL</t>
  </si>
  <si>
    <t>ILARIA</t>
  </si>
  <si>
    <t>MARTA</t>
  </si>
  <si>
    <t>MAGGI</t>
  </si>
  <si>
    <t>MONICA</t>
  </si>
  <si>
    <t>NAPOLEONE</t>
  </si>
  <si>
    <t>FRANCA</t>
  </si>
  <si>
    <t>ESERCITO</t>
  </si>
  <si>
    <t>LBM  SPORT</t>
  </si>
  <si>
    <t>FASHION SPORTING TEAM</t>
  </si>
  <si>
    <t>VIGILI DEL FUOCO</t>
  </si>
  <si>
    <t>ASTRA TRASTEVERE</t>
  </si>
  <si>
    <t>G.S. PETER PAN</t>
  </si>
  <si>
    <t>G.S. CAT SPORT</t>
  </si>
  <si>
    <t>TIVOLI MARATHON</t>
  </si>
  <si>
    <t>VILLA GORDIANI</t>
  </si>
  <si>
    <t>SME DAR</t>
  </si>
  <si>
    <t>SCAUT</t>
  </si>
  <si>
    <t>S.S. LAZIO</t>
  </si>
  <si>
    <t>AICS CLUB ATLETICO CENTRALE</t>
  </si>
  <si>
    <t>RODI RUNNERS</t>
  </si>
  <si>
    <t>MARATONA DI ROMA</t>
  </si>
  <si>
    <t>LIBERA ATLETICA</t>
  </si>
  <si>
    <t>F.F G.G SIMONI</t>
  </si>
  <si>
    <t>MEO PATACCA</t>
  </si>
  <si>
    <t>R.RUNNERS CLUB</t>
  </si>
  <si>
    <t>BANCARI ROMANI</t>
  </si>
  <si>
    <t>ATLETICA INSIEME</t>
  </si>
  <si>
    <t>ATLETICA PEGASO</t>
  </si>
  <si>
    <t>V.ADA GREEN RUNNERS</t>
  </si>
  <si>
    <t>SCAVO VELLETRI</t>
  </si>
  <si>
    <t>OLIMPIA CLUB</t>
  </si>
  <si>
    <t>GIOV. SCAVO 2000</t>
  </si>
  <si>
    <t>0.04.17</t>
  </si>
  <si>
    <t>0.04.20</t>
  </si>
  <si>
    <t>0.04.26</t>
  </si>
  <si>
    <t>0.04.38</t>
  </si>
  <si>
    <t>0.04.39</t>
  </si>
  <si>
    <t>0.04.32</t>
  </si>
  <si>
    <t>0.04.35</t>
  </si>
  <si>
    <t>F</t>
  </si>
  <si>
    <t>M45/M70</t>
  </si>
  <si>
    <t>JUN/M40</t>
  </si>
  <si>
    <t>0.04.45</t>
  </si>
  <si>
    <t>0.04.47</t>
  </si>
  <si>
    <t>0.04.48</t>
  </si>
  <si>
    <t>0.04.49</t>
  </si>
  <si>
    <t>0.04.51</t>
  </si>
  <si>
    <t>0.04.55</t>
  </si>
  <si>
    <t>0.04.56</t>
  </si>
  <si>
    <t>0.04.57</t>
  </si>
  <si>
    <t>0.05.01</t>
  </si>
  <si>
    <t>0.05.06</t>
  </si>
  <si>
    <t>0.05.08</t>
  </si>
  <si>
    <t>0.05.14</t>
  </si>
  <si>
    <t>0.05.26</t>
  </si>
  <si>
    <t>0.05.32</t>
  </si>
  <si>
    <t>0.05.39</t>
  </si>
  <si>
    <t>0.05.40</t>
  </si>
  <si>
    <t>0.05.43</t>
  </si>
  <si>
    <t>0.05.46</t>
  </si>
  <si>
    <t>0.05.53</t>
  </si>
  <si>
    <t>0.06.05</t>
  </si>
  <si>
    <t>0.04.59</t>
  </si>
  <si>
    <t>0.05.00</t>
  </si>
  <si>
    <t>0.05.11</t>
  </si>
  <si>
    <t>0.05.13</t>
  </si>
  <si>
    <t>0.05.17</t>
  </si>
  <si>
    <t>0.05.24</t>
  </si>
  <si>
    <t>0.05.30</t>
  </si>
  <si>
    <t>0.05.37</t>
  </si>
  <si>
    <t>0.05.41</t>
  </si>
  <si>
    <t>0.05.42</t>
  </si>
  <si>
    <t>0.05.47</t>
  </si>
  <si>
    <t>0.05.50</t>
  </si>
  <si>
    <t>0.05.51</t>
  </si>
  <si>
    <t>0.06.12</t>
  </si>
  <si>
    <t>0.06.23</t>
  </si>
  <si>
    <t>0.06.25</t>
  </si>
  <si>
    <t>0.06.30</t>
  </si>
  <si>
    <t>0.06.35</t>
  </si>
  <si>
    <t>0.06.39</t>
  </si>
  <si>
    <t>0.06.59</t>
  </si>
  <si>
    <t>0.05.25</t>
  </si>
  <si>
    <t>0.05.29</t>
  </si>
  <si>
    <t>0.06.32</t>
  </si>
  <si>
    <t>0.06.34</t>
  </si>
  <si>
    <t>0.06.46</t>
  </si>
  <si>
    <t>0.08.10</t>
  </si>
  <si>
    <t>0.09.25</t>
  </si>
  <si>
    <t>ATLETICA LA SBARRA</t>
  </si>
  <si>
    <t>Il Miglio di S.Giovanni</t>
  </si>
  <si>
    <t>S. Giovanni - Roma (RM) Italia - Martedì 23/06/2009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</si>
</sst>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0" fillId="3" borderId="5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5" fontId="0" fillId="0" borderId="7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9" fontId="0" fillId="0" borderId="7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vertical="center"/>
    </xf>
    <xf numFmtId="49" fontId="13" fillId="0" borderId="3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3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4" customWidth="1"/>
    <col min="6" max="6" width="10.140625" style="3" customWidth="1"/>
    <col min="7" max="9" width="10.140625" style="4" customWidth="1"/>
  </cols>
  <sheetData>
    <row r="1" spans="1:9" ht="24.75" customHeight="1" thickBot="1">
      <c r="A1" s="32" t="s">
        <v>196</v>
      </c>
      <c r="B1" s="32"/>
      <c r="C1" s="32"/>
      <c r="D1" s="32"/>
      <c r="E1" s="32"/>
      <c r="F1" s="32"/>
      <c r="G1" s="33"/>
      <c r="H1" s="33"/>
      <c r="I1" s="33"/>
    </row>
    <row r="2" spans="1:9" ht="24.75" customHeight="1" thickBot="1">
      <c r="A2" s="34" t="s">
        <v>197</v>
      </c>
      <c r="B2" s="35"/>
      <c r="C2" s="35"/>
      <c r="D2" s="35"/>
      <c r="E2" s="35"/>
      <c r="F2" s="35"/>
      <c r="G2" s="36"/>
      <c r="H2" s="5" t="s">
        <v>0</v>
      </c>
      <c r="I2" s="6">
        <v>1.609</v>
      </c>
    </row>
    <row r="3" spans="1:9" ht="37.5" customHeight="1" thickBot="1">
      <c r="A3" s="15" t="s">
        <v>1</v>
      </c>
      <c r="B3" s="30" t="s">
        <v>2</v>
      </c>
      <c r="C3" s="31" t="s">
        <v>3</v>
      </c>
      <c r="D3" s="9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2" t="s">
        <v>9</v>
      </c>
    </row>
    <row r="4" spans="1:9" s="1" customFormat="1" ht="15" customHeight="1">
      <c r="A4" s="19">
        <v>1</v>
      </c>
      <c r="B4" s="43" t="s">
        <v>34</v>
      </c>
      <c r="C4" s="43" t="s">
        <v>27</v>
      </c>
      <c r="D4" s="22" t="s">
        <v>147</v>
      </c>
      <c r="E4" s="43" t="s">
        <v>112</v>
      </c>
      <c r="F4" s="46" t="s">
        <v>138</v>
      </c>
      <c r="G4" s="22" t="str">
        <f>TEXT(INT((HOUR(F4)*3600+MINUTE(F4)*60+SECOND(F4))/$I$2/60),"0")&amp;"."&amp;TEXT(MOD((HOUR(F4)*3600+MINUTE(F4)*60+SECOND(F4))/$I$2,60),"00")&amp;"/km"</f>
        <v>2.40/km</v>
      </c>
      <c r="H4" s="23">
        <f>F4-$F$4</f>
        <v>0</v>
      </c>
      <c r="I4" s="23">
        <f>F4-INDEX($F$4:$F$119,MATCH(D4,$D$4:$D$119,0))</f>
        <v>0</v>
      </c>
    </row>
    <row r="5" spans="1:9" s="1" customFormat="1" ht="15" customHeight="1">
      <c r="A5" s="16">
        <v>2</v>
      </c>
      <c r="B5" s="44" t="s">
        <v>35</v>
      </c>
      <c r="C5" s="44" t="s">
        <v>36</v>
      </c>
      <c r="D5" s="24" t="s">
        <v>147</v>
      </c>
      <c r="E5" s="44" t="s">
        <v>113</v>
      </c>
      <c r="F5" s="47" t="s">
        <v>139</v>
      </c>
      <c r="G5" s="24" t="str">
        <f>TEXT(INT((HOUR(F5)*3600+MINUTE(F5)*60+SECOND(F5))/$I$2/60),"0")&amp;"."&amp;TEXT(MOD((HOUR(F5)*3600+MINUTE(F5)*60+SECOND(F5))/$I$2,60),"00")&amp;"/km"</f>
        <v>2.42/km</v>
      </c>
      <c r="H5" s="25">
        <f>F5-$F$4</f>
        <v>3.472222222222158E-05</v>
      </c>
      <c r="I5" s="25">
        <f>F5-INDEX($F$4:$F$119,MATCH(D5,$D$4:$D$119,0))</f>
        <v>3.472222222222158E-05</v>
      </c>
    </row>
    <row r="6" spans="1:9" s="1" customFormat="1" ht="15" customHeight="1">
      <c r="A6" s="16">
        <v>3</v>
      </c>
      <c r="B6" s="44" t="s">
        <v>37</v>
      </c>
      <c r="C6" s="44" t="s">
        <v>25</v>
      </c>
      <c r="D6" s="24" t="s">
        <v>147</v>
      </c>
      <c r="E6" s="44" t="s">
        <v>114</v>
      </c>
      <c r="F6" s="47" t="s">
        <v>140</v>
      </c>
      <c r="G6" s="24" t="str">
        <f>TEXT(INT((HOUR(F6)*3600+MINUTE(F6)*60+SECOND(F6))/$I$2/60),"0")&amp;"."&amp;TEXT(MOD((HOUR(F6)*3600+MINUTE(F6)*60+SECOND(F6))/$I$2,60),"00")&amp;"/km"</f>
        <v>2.45/km</v>
      </c>
      <c r="H6" s="25">
        <f>F6-$F$4</f>
        <v>0.00010416666666666647</v>
      </c>
      <c r="I6" s="25">
        <f>F6-INDEX($F$4:$F$119,MATCH(D6,$D$4:$D$119,0))</f>
        <v>0.00010416666666666647</v>
      </c>
    </row>
    <row r="7" spans="1:9" s="1" customFormat="1" ht="15" customHeight="1">
      <c r="A7" s="16">
        <v>4</v>
      </c>
      <c r="B7" s="44" t="s">
        <v>38</v>
      </c>
      <c r="C7" s="44" t="s">
        <v>39</v>
      </c>
      <c r="D7" s="24" t="s">
        <v>147</v>
      </c>
      <c r="E7" s="44" t="s">
        <v>115</v>
      </c>
      <c r="F7" s="47" t="s">
        <v>143</v>
      </c>
      <c r="G7" s="24" t="str">
        <f>TEXT(INT((HOUR(F7)*3600+MINUTE(F7)*60+SECOND(F7))/$I$2/60),"0")&amp;"."&amp;TEXT(MOD((HOUR(F7)*3600+MINUTE(F7)*60+SECOND(F7))/$I$2,60),"00")&amp;"/km"</f>
        <v>2.49/km</v>
      </c>
      <c r="H7" s="25">
        <f>F7-$F$4</f>
        <v>0.00017361111111111093</v>
      </c>
      <c r="I7" s="25">
        <f>F7-INDEX($F$4:$F$119,MATCH(D7,$D$4:$D$119,0))</f>
        <v>0.00017361111111111093</v>
      </c>
    </row>
    <row r="8" spans="1:9" s="1" customFormat="1" ht="15" customHeight="1">
      <c r="A8" s="16">
        <v>5</v>
      </c>
      <c r="B8" s="44" t="s">
        <v>40</v>
      </c>
      <c r="C8" s="44" t="s">
        <v>41</v>
      </c>
      <c r="D8" s="24" t="s">
        <v>147</v>
      </c>
      <c r="E8" s="44" t="s">
        <v>113</v>
      </c>
      <c r="F8" s="47" t="s">
        <v>144</v>
      </c>
      <c r="G8" s="24" t="str">
        <f>TEXT(INT((HOUR(F8)*3600+MINUTE(F8)*60+SECOND(F8))/$I$2/60),"0")&amp;"."&amp;TEXT(MOD((HOUR(F8)*3600+MINUTE(F8)*60+SECOND(F8))/$I$2,60),"00")&amp;"/km"</f>
        <v>2.51/km</v>
      </c>
      <c r="H8" s="25">
        <f>F8-$F$4</f>
        <v>0.00020833333333333294</v>
      </c>
      <c r="I8" s="25">
        <f>F8-INDEX($F$4:$F$119,MATCH(D8,$D$4:$D$119,0))</f>
        <v>0.00020833333333333294</v>
      </c>
    </row>
    <row r="9" spans="1:9" s="1" customFormat="1" ht="15" customHeight="1">
      <c r="A9" s="16">
        <v>6</v>
      </c>
      <c r="B9" s="44" t="s">
        <v>42</v>
      </c>
      <c r="C9" s="44" t="s">
        <v>13</v>
      </c>
      <c r="D9" s="24" t="s">
        <v>147</v>
      </c>
      <c r="E9" s="44" t="s">
        <v>116</v>
      </c>
      <c r="F9" s="47" t="s">
        <v>141</v>
      </c>
      <c r="G9" s="24" t="str">
        <f>TEXT(INT((HOUR(F9)*3600+MINUTE(F9)*60+SECOND(F9))/$I$2/60),"0")&amp;"."&amp;TEXT(MOD((HOUR(F9)*3600+MINUTE(F9)*60+SECOND(F9))/$I$2,60),"00")&amp;"/km"</f>
        <v>2.53/km</v>
      </c>
      <c r="H9" s="25">
        <f>F9-$F$4</f>
        <v>0.00024305555555555539</v>
      </c>
      <c r="I9" s="25">
        <f>F9-INDEX($F$4:$F$119,MATCH(D9,$D$4:$D$119,0))</f>
        <v>0.00024305555555555539</v>
      </c>
    </row>
    <row r="10" spans="1:9" s="1" customFormat="1" ht="15" customHeight="1">
      <c r="A10" s="16">
        <v>7</v>
      </c>
      <c r="B10" s="44" t="s">
        <v>43</v>
      </c>
      <c r="C10" s="44" t="s">
        <v>14</v>
      </c>
      <c r="D10" s="24" t="s">
        <v>147</v>
      </c>
      <c r="E10" s="44" t="s">
        <v>117</v>
      </c>
      <c r="F10" s="47" t="s">
        <v>142</v>
      </c>
      <c r="G10" s="24" t="str">
        <f>TEXT(INT((HOUR(F10)*3600+MINUTE(F10)*60+SECOND(F10))/$I$2/60),"0")&amp;"."&amp;TEXT(MOD((HOUR(F10)*3600+MINUTE(F10)*60+SECOND(F10))/$I$2,60),"00")&amp;"/km"</f>
        <v>2.53/km</v>
      </c>
      <c r="H10" s="25">
        <f>F10-$F$4</f>
        <v>0.0002546296296296294</v>
      </c>
      <c r="I10" s="25">
        <f>F10-INDEX($F$4:$F$119,MATCH(D10,$D$4:$D$119,0))</f>
        <v>0.0002546296296296294</v>
      </c>
    </row>
    <row r="11" spans="1:9" s="1" customFormat="1" ht="15" customHeight="1">
      <c r="A11" s="16">
        <v>8</v>
      </c>
      <c r="B11" s="44" t="s">
        <v>44</v>
      </c>
      <c r="C11" s="44" t="s">
        <v>45</v>
      </c>
      <c r="D11" s="24" t="s">
        <v>147</v>
      </c>
      <c r="E11" s="44" t="s">
        <v>118</v>
      </c>
      <c r="F11" s="47" t="s">
        <v>148</v>
      </c>
      <c r="G11" s="24" t="str">
        <f>TEXT(INT((HOUR(F11)*3600+MINUTE(F11)*60+SECOND(F11))/$I$2/60),"0")&amp;"."&amp;TEXT(MOD((HOUR(F11)*3600+MINUTE(F11)*60+SECOND(F11))/$I$2,60),"00")&amp;"/km"</f>
        <v>2.57/km</v>
      </c>
      <c r="H11" s="25">
        <f>F11-$F$4</f>
        <v>0.00032407407407407385</v>
      </c>
      <c r="I11" s="25">
        <f>F11-INDEX($F$4:$F$119,MATCH(D11,$D$4:$D$119,0))</f>
        <v>0.00032407407407407385</v>
      </c>
    </row>
    <row r="12" spans="1:9" s="1" customFormat="1" ht="15" customHeight="1">
      <c r="A12" s="16">
        <v>9</v>
      </c>
      <c r="B12" s="44" t="s">
        <v>46</v>
      </c>
      <c r="C12" s="44" t="s">
        <v>47</v>
      </c>
      <c r="D12" s="24" t="s">
        <v>147</v>
      </c>
      <c r="E12" s="44" t="s">
        <v>119</v>
      </c>
      <c r="F12" s="47" t="s">
        <v>149</v>
      </c>
      <c r="G12" s="24" t="str">
        <f>TEXT(INT((HOUR(F12)*3600+MINUTE(F12)*60+SECOND(F12))/$I$2/60),"0")&amp;"."&amp;TEXT(MOD((HOUR(F12)*3600+MINUTE(F12)*60+SECOND(F12))/$I$2,60),"00")&amp;"/km"</f>
        <v>2.58/km</v>
      </c>
      <c r="H12" s="25">
        <f>F12-$F$4</f>
        <v>0.00034722222222222186</v>
      </c>
      <c r="I12" s="25">
        <f>F12-INDEX($F$4:$F$119,MATCH(D12,$D$4:$D$119,0))</f>
        <v>0.00034722222222222186</v>
      </c>
    </row>
    <row r="13" spans="1:9" s="1" customFormat="1" ht="15" customHeight="1">
      <c r="A13" s="16">
        <v>10</v>
      </c>
      <c r="B13" s="44" t="s">
        <v>48</v>
      </c>
      <c r="C13" s="44" t="s">
        <v>15</v>
      </c>
      <c r="D13" s="24" t="s">
        <v>147</v>
      </c>
      <c r="E13" s="44" t="s">
        <v>114</v>
      </c>
      <c r="F13" s="47" t="s">
        <v>150</v>
      </c>
      <c r="G13" s="24" t="str">
        <f>TEXT(INT((HOUR(F13)*3600+MINUTE(F13)*60+SECOND(F13))/$I$2/60),"0")&amp;"."&amp;TEXT(MOD((HOUR(F13)*3600+MINUTE(F13)*60+SECOND(F13))/$I$2,60),"00")&amp;"/km"</f>
        <v>2.59/km</v>
      </c>
      <c r="H13" s="25">
        <f>F13-$F$4</f>
        <v>0.0003587962962962963</v>
      </c>
      <c r="I13" s="25">
        <f>F13-INDEX($F$4:$F$119,MATCH(D13,$D$4:$D$119,0))</f>
        <v>0.0003587962962962963</v>
      </c>
    </row>
    <row r="14" spans="1:9" s="1" customFormat="1" ht="15" customHeight="1">
      <c r="A14" s="16">
        <v>11</v>
      </c>
      <c r="B14" s="44" t="s">
        <v>49</v>
      </c>
      <c r="C14" s="44" t="s">
        <v>11</v>
      </c>
      <c r="D14" s="24" t="s">
        <v>147</v>
      </c>
      <c r="E14" s="44" t="s">
        <v>120</v>
      </c>
      <c r="F14" s="47" t="s">
        <v>151</v>
      </c>
      <c r="G14" s="24" t="str">
        <f>TEXT(INT((HOUR(F14)*3600+MINUTE(F14)*60+SECOND(F14))/$I$2/60),"0")&amp;"."&amp;TEXT(MOD((HOUR(F14)*3600+MINUTE(F14)*60+SECOND(F14))/$I$2,60),"00")&amp;"/km"</f>
        <v>2.60/km</v>
      </c>
      <c r="H14" s="25">
        <f>F14-$F$4</f>
        <v>0.00037037037037036986</v>
      </c>
      <c r="I14" s="25">
        <f>F14-INDEX($F$4:$F$119,MATCH(D14,$D$4:$D$119,0))</f>
        <v>0.00037037037037036986</v>
      </c>
    </row>
    <row r="15" spans="1:9" s="1" customFormat="1" ht="15" customHeight="1">
      <c r="A15" s="16">
        <v>12</v>
      </c>
      <c r="B15" s="44" t="s">
        <v>50</v>
      </c>
      <c r="C15" s="44" t="s">
        <v>25</v>
      </c>
      <c r="D15" s="24" t="s">
        <v>147</v>
      </c>
      <c r="E15" s="44" t="s">
        <v>121</v>
      </c>
      <c r="F15" s="47" t="s">
        <v>152</v>
      </c>
      <c r="G15" s="24" t="str">
        <f>TEXT(INT((HOUR(F15)*3600+MINUTE(F15)*60+SECOND(F15))/$I$2/60),"0")&amp;"."&amp;TEXT(MOD((HOUR(F15)*3600+MINUTE(F15)*60+SECOND(F15))/$I$2,60),"00")&amp;"/km"</f>
        <v>3.01/km</v>
      </c>
      <c r="H15" s="25">
        <f>F15-$F$4</f>
        <v>0.00039351851851851787</v>
      </c>
      <c r="I15" s="25">
        <f>F15-INDEX($F$4:$F$119,MATCH(D15,$D$4:$D$119,0))</f>
        <v>0.00039351851851851787</v>
      </c>
    </row>
    <row r="16" spans="1:9" s="1" customFormat="1" ht="15" customHeight="1">
      <c r="A16" s="16">
        <v>13</v>
      </c>
      <c r="B16" s="44" t="s">
        <v>51</v>
      </c>
      <c r="C16" s="44" t="s">
        <v>52</v>
      </c>
      <c r="D16" s="24" t="s">
        <v>147</v>
      </c>
      <c r="E16" s="44" t="s">
        <v>118</v>
      </c>
      <c r="F16" s="47" t="s">
        <v>153</v>
      </c>
      <c r="G16" s="24" t="str">
        <f>TEXT(INT((HOUR(F16)*3600+MINUTE(F16)*60+SECOND(F16))/$I$2/60),"0")&amp;"."&amp;TEXT(MOD((HOUR(F16)*3600+MINUTE(F16)*60+SECOND(F16))/$I$2,60),"00")&amp;"/km"</f>
        <v>3.03/km</v>
      </c>
      <c r="H16" s="25">
        <f>F16-$F$4</f>
        <v>0.00043981481481481476</v>
      </c>
      <c r="I16" s="25">
        <f>F16-INDEX($F$4:$F$119,MATCH(D16,$D$4:$D$119,0))</f>
        <v>0.00043981481481481476</v>
      </c>
    </row>
    <row r="17" spans="1:9" s="1" customFormat="1" ht="15" customHeight="1">
      <c r="A17" s="16">
        <v>14</v>
      </c>
      <c r="B17" s="44" t="s">
        <v>53</v>
      </c>
      <c r="C17" s="44" t="s">
        <v>54</v>
      </c>
      <c r="D17" s="24" t="s">
        <v>147</v>
      </c>
      <c r="E17" s="44" t="s">
        <v>122</v>
      </c>
      <c r="F17" s="47" t="s">
        <v>154</v>
      </c>
      <c r="G17" s="24" t="str">
        <f>TEXT(INT((HOUR(F17)*3600+MINUTE(F17)*60+SECOND(F17))/$I$2/60),"0")&amp;"."&amp;TEXT(MOD((HOUR(F17)*3600+MINUTE(F17)*60+SECOND(F17))/$I$2,60),"00")&amp;"/km"</f>
        <v>3.04/km</v>
      </c>
      <c r="H17" s="25">
        <f>F17-$F$4</f>
        <v>0.00045138888888888876</v>
      </c>
      <c r="I17" s="25">
        <f>F17-INDEX($F$4:$F$119,MATCH(D17,$D$4:$D$119,0))</f>
        <v>0.00045138888888888876</v>
      </c>
    </row>
    <row r="18" spans="1:9" s="1" customFormat="1" ht="15" customHeight="1">
      <c r="A18" s="16">
        <v>15</v>
      </c>
      <c r="B18" s="44" t="s">
        <v>55</v>
      </c>
      <c r="C18" s="44" t="s">
        <v>13</v>
      </c>
      <c r="D18" s="24" t="s">
        <v>147</v>
      </c>
      <c r="E18" s="44" t="s">
        <v>123</v>
      </c>
      <c r="F18" s="47" t="s">
        <v>155</v>
      </c>
      <c r="G18" s="24" t="str">
        <f>TEXT(INT((HOUR(F18)*3600+MINUTE(F18)*60+SECOND(F18))/$I$2/60),"0")&amp;"."&amp;TEXT(MOD((HOUR(F18)*3600+MINUTE(F18)*60+SECOND(F18))/$I$2,60),"00")&amp;"/km"</f>
        <v>3.05/km</v>
      </c>
      <c r="H18" s="25">
        <f>F18-$F$4</f>
        <v>0.00046296296296296276</v>
      </c>
      <c r="I18" s="25">
        <f>F18-INDEX($F$4:$F$119,MATCH(D18,$D$4:$D$119,0))</f>
        <v>0.00046296296296296276</v>
      </c>
    </row>
    <row r="19" spans="1:9" s="1" customFormat="1" ht="15" customHeight="1">
      <c r="A19" s="16">
        <v>30</v>
      </c>
      <c r="B19" s="44" t="s">
        <v>69</v>
      </c>
      <c r="C19" s="44" t="s">
        <v>70</v>
      </c>
      <c r="D19" s="24" t="s">
        <v>146</v>
      </c>
      <c r="E19" s="44" t="s">
        <v>195</v>
      </c>
      <c r="F19" s="47" t="s">
        <v>168</v>
      </c>
      <c r="G19" s="24" t="str">
        <f>TEXT(INT((HOUR(F19)*3600+MINUTE(F19)*60+SECOND(F19))/$I$2/60),"0")&amp;"."&amp;TEXT(MOD((HOUR(F19)*3600+MINUTE(F19)*60+SECOND(F19))/$I$2,60),"00")&amp;"/km"</f>
        <v>3.06/km</v>
      </c>
      <c r="H19" s="25">
        <f>F19-$F$4</f>
        <v>0.0004861111111111112</v>
      </c>
      <c r="I19" s="25">
        <f>F19-INDEX($F$4:$F$119,MATCH(D19,$D$4:$D$119,0))</f>
        <v>0</v>
      </c>
    </row>
    <row r="20" spans="1:9" s="1" customFormat="1" ht="15" customHeight="1">
      <c r="A20" s="16">
        <v>31</v>
      </c>
      <c r="B20" s="44" t="s">
        <v>71</v>
      </c>
      <c r="C20" s="44" t="s">
        <v>16</v>
      </c>
      <c r="D20" s="24" t="s">
        <v>146</v>
      </c>
      <c r="E20" s="44" t="s">
        <v>127</v>
      </c>
      <c r="F20" s="47" t="s">
        <v>169</v>
      </c>
      <c r="G20" s="24" t="str">
        <f>TEXT(INT((HOUR(F20)*3600+MINUTE(F20)*60+SECOND(F20))/$I$2/60),"0")&amp;"."&amp;TEXT(MOD((HOUR(F20)*3600+MINUTE(F20)*60+SECOND(F20))/$I$2,60),"00")&amp;"/km"</f>
        <v>3.06/km</v>
      </c>
      <c r="H20" s="25">
        <f>F20-$F$4</f>
        <v>0.0004976851851851848</v>
      </c>
      <c r="I20" s="25">
        <f>F20-INDEX($F$4:$F$119,MATCH(D20,$D$4:$D$119,0))</f>
        <v>1.157407407407357E-05</v>
      </c>
    </row>
    <row r="21" spans="1:9" s="1" customFormat="1" ht="15" customHeight="1">
      <c r="A21" s="16">
        <v>16</v>
      </c>
      <c r="B21" s="44" t="s">
        <v>56</v>
      </c>
      <c r="C21" s="44" t="s">
        <v>57</v>
      </c>
      <c r="D21" s="24" t="s">
        <v>147</v>
      </c>
      <c r="E21" s="44" t="s">
        <v>113</v>
      </c>
      <c r="F21" s="47" t="s">
        <v>156</v>
      </c>
      <c r="G21" s="24" t="str">
        <f>TEXT(INT((HOUR(F21)*3600+MINUTE(F21)*60+SECOND(F21))/$I$2/60),"0")&amp;"."&amp;TEXT(MOD((HOUR(F21)*3600+MINUTE(F21)*60+SECOND(F21))/$I$2,60),"00")&amp;"/km"</f>
        <v>3.07/km</v>
      </c>
      <c r="H21" s="25">
        <f>F21-$F$4</f>
        <v>0.0005092592592592588</v>
      </c>
      <c r="I21" s="25">
        <f>F21-INDEX($F$4:$F$119,MATCH(D21,$D$4:$D$119,0))</f>
        <v>0.0005092592592592588</v>
      </c>
    </row>
    <row r="22" spans="1:9" s="1" customFormat="1" ht="15" customHeight="1">
      <c r="A22" s="16">
        <v>17</v>
      </c>
      <c r="B22" s="44" t="s">
        <v>58</v>
      </c>
      <c r="C22" s="44" t="s">
        <v>13</v>
      </c>
      <c r="D22" s="24" t="s">
        <v>147</v>
      </c>
      <c r="E22" s="44" t="s">
        <v>124</v>
      </c>
      <c r="F22" s="47" t="s">
        <v>157</v>
      </c>
      <c r="G22" s="24" t="str">
        <f>TEXT(INT((HOUR(F22)*3600+MINUTE(F22)*60+SECOND(F22))/$I$2/60),"0")&amp;"."&amp;TEXT(MOD((HOUR(F22)*3600+MINUTE(F22)*60+SECOND(F22))/$I$2,60),"00")&amp;"/km"</f>
        <v>3.10/km</v>
      </c>
      <c r="H22" s="25">
        <f>F22-$F$4</f>
        <v>0.0005671296296296292</v>
      </c>
      <c r="I22" s="25">
        <f>F22-INDEX($F$4:$F$119,MATCH(D22,$D$4:$D$119,0))</f>
        <v>0.0005671296296296292</v>
      </c>
    </row>
    <row r="23" spans="1:9" s="1" customFormat="1" ht="15" customHeight="1">
      <c r="A23" s="16">
        <v>32</v>
      </c>
      <c r="B23" s="44" t="s">
        <v>72</v>
      </c>
      <c r="C23" s="44" t="s">
        <v>12</v>
      </c>
      <c r="D23" s="24" t="s">
        <v>146</v>
      </c>
      <c r="E23" s="44" t="s">
        <v>195</v>
      </c>
      <c r="F23" s="47" t="s">
        <v>157</v>
      </c>
      <c r="G23" s="24" t="str">
        <f>TEXT(INT((HOUR(F23)*3600+MINUTE(F23)*60+SECOND(F23))/$I$2/60),"0")&amp;"."&amp;TEXT(MOD((HOUR(F23)*3600+MINUTE(F23)*60+SECOND(F23))/$I$2,60),"00")&amp;"/km"</f>
        <v>3.10/km</v>
      </c>
      <c r="H23" s="25">
        <f>F23-$F$4</f>
        <v>0.0005671296296296292</v>
      </c>
      <c r="I23" s="25">
        <f>F23-INDEX($F$4:$F$119,MATCH(D23,$D$4:$D$119,0))</f>
        <v>8.101851851851803E-05</v>
      </c>
    </row>
    <row r="24" spans="1:9" s="1" customFormat="1" ht="15" customHeight="1">
      <c r="A24" s="16">
        <v>18</v>
      </c>
      <c r="B24" s="44" t="s">
        <v>59</v>
      </c>
      <c r="C24" s="44" t="s">
        <v>21</v>
      </c>
      <c r="D24" s="24" t="s">
        <v>147</v>
      </c>
      <c r="E24" s="44" t="s">
        <v>125</v>
      </c>
      <c r="F24" s="47" t="s">
        <v>158</v>
      </c>
      <c r="G24" s="24" t="str">
        <f>TEXT(INT((HOUR(F24)*3600+MINUTE(F24)*60+SECOND(F24))/$I$2/60),"0")&amp;"."&amp;TEXT(MOD((HOUR(F24)*3600+MINUTE(F24)*60+SECOND(F24))/$I$2,60),"00")&amp;"/km"</f>
        <v>3.11/km</v>
      </c>
      <c r="H24" s="25">
        <f>F24-$F$4</f>
        <v>0.0005902777777777781</v>
      </c>
      <c r="I24" s="25">
        <f>F24-INDEX($F$4:$F$119,MATCH(D24,$D$4:$D$119,0))</f>
        <v>0.0005902777777777781</v>
      </c>
    </row>
    <row r="25" spans="1:9" s="1" customFormat="1" ht="15" customHeight="1">
      <c r="A25" s="16">
        <v>33</v>
      </c>
      <c r="B25" s="44" t="s">
        <v>73</v>
      </c>
      <c r="C25" s="44" t="s">
        <v>74</v>
      </c>
      <c r="D25" s="24" t="s">
        <v>146</v>
      </c>
      <c r="E25" s="44" t="s">
        <v>124</v>
      </c>
      <c r="F25" s="47" t="s">
        <v>170</v>
      </c>
      <c r="G25" s="24" t="str">
        <f>TEXT(INT((HOUR(F25)*3600+MINUTE(F25)*60+SECOND(F25))/$I$2/60),"0")&amp;"."&amp;TEXT(MOD((HOUR(F25)*3600+MINUTE(F25)*60+SECOND(F25))/$I$2,60),"00")&amp;"/km"</f>
        <v>3.13/km</v>
      </c>
      <c r="H25" s="25">
        <f>F25-$F$4</f>
        <v>0.0006249999999999997</v>
      </c>
      <c r="I25" s="25">
        <f>F25-INDEX($F$4:$F$119,MATCH(D25,$D$4:$D$119,0))</f>
        <v>0.00013888888888888848</v>
      </c>
    </row>
    <row r="26" spans="1:9" s="1" customFormat="1" ht="15" customHeight="1">
      <c r="A26" s="16">
        <v>34</v>
      </c>
      <c r="B26" s="44" t="s">
        <v>75</v>
      </c>
      <c r="C26" s="44" t="s">
        <v>26</v>
      </c>
      <c r="D26" s="24" t="s">
        <v>146</v>
      </c>
      <c r="E26" s="44" t="s">
        <v>128</v>
      </c>
      <c r="F26" s="47" t="s">
        <v>171</v>
      </c>
      <c r="G26" s="24" t="str">
        <f>TEXT(INT((HOUR(F26)*3600+MINUTE(F26)*60+SECOND(F26))/$I$2/60),"0")&amp;"."&amp;TEXT(MOD((HOUR(F26)*3600+MINUTE(F26)*60+SECOND(F26))/$I$2,60),"00")&amp;"/km"</f>
        <v>3.15/km</v>
      </c>
      <c r="H26" s="25">
        <f>F26-$F$4</f>
        <v>0.0006481481481481481</v>
      </c>
      <c r="I26" s="25">
        <f>F26-INDEX($F$4:$F$119,MATCH(D26,$D$4:$D$119,0))</f>
        <v>0.00016203703703703692</v>
      </c>
    </row>
    <row r="27" spans="1:9" s="2" customFormat="1" ht="15" customHeight="1">
      <c r="A27" s="16">
        <v>19</v>
      </c>
      <c r="B27" s="44" t="s">
        <v>60</v>
      </c>
      <c r="C27" s="44" t="s">
        <v>61</v>
      </c>
      <c r="D27" s="24" t="s">
        <v>147</v>
      </c>
      <c r="E27" s="44" t="s">
        <v>126</v>
      </c>
      <c r="F27" s="47" t="s">
        <v>159</v>
      </c>
      <c r="G27" s="24" t="str">
        <f>TEXT(INT((HOUR(F27)*3600+MINUTE(F27)*60+SECOND(F27))/$I$2/60),"0")&amp;"."&amp;TEXT(MOD((HOUR(F27)*3600+MINUTE(F27)*60+SECOND(F27))/$I$2,60),"00")&amp;"/km"</f>
        <v>3.15/km</v>
      </c>
      <c r="H27" s="25">
        <f>F27-$F$4</f>
        <v>0.0006597222222222221</v>
      </c>
      <c r="I27" s="25">
        <f>F27-INDEX($F$4:$F$119,MATCH(D27,$D$4:$D$119,0))</f>
        <v>0.0006597222222222221</v>
      </c>
    </row>
    <row r="28" spans="1:9" s="1" customFormat="1" ht="15" customHeight="1">
      <c r="A28" s="16">
        <v>35</v>
      </c>
      <c r="B28" s="44" t="s">
        <v>76</v>
      </c>
      <c r="C28" s="44" t="s">
        <v>29</v>
      </c>
      <c r="D28" s="24" t="s">
        <v>146</v>
      </c>
      <c r="E28" s="44" t="s">
        <v>123</v>
      </c>
      <c r="F28" s="47" t="s">
        <v>172</v>
      </c>
      <c r="G28" s="24" t="str">
        <f>TEXT(INT((HOUR(F28)*3600+MINUTE(F28)*60+SECOND(F28))/$I$2/60),"0")&amp;"."&amp;TEXT(MOD((HOUR(F28)*3600+MINUTE(F28)*60+SECOND(F28))/$I$2,60),"00")&amp;"/km"</f>
        <v>3.17/km</v>
      </c>
      <c r="H28" s="25">
        <f>F28-$F$4</f>
        <v>0.0006944444444444441</v>
      </c>
      <c r="I28" s="25">
        <f>F28-INDEX($F$4:$F$119,MATCH(D28,$D$4:$D$119,0))</f>
        <v>0.00020833333333333294</v>
      </c>
    </row>
    <row r="29" spans="1:9" s="1" customFormat="1" ht="15" customHeight="1">
      <c r="A29" s="16">
        <v>36</v>
      </c>
      <c r="B29" s="44" t="s">
        <v>77</v>
      </c>
      <c r="C29" s="44" t="s">
        <v>17</v>
      </c>
      <c r="D29" s="24" t="s">
        <v>146</v>
      </c>
      <c r="E29" s="44" t="s">
        <v>129</v>
      </c>
      <c r="F29" s="47" t="s">
        <v>173</v>
      </c>
      <c r="G29" s="24" t="str">
        <f>TEXT(INT((HOUR(F29)*3600+MINUTE(F29)*60+SECOND(F29))/$I$2/60),"0")&amp;"."&amp;TEXT(MOD((HOUR(F29)*3600+MINUTE(F29)*60+SECOND(F29))/$I$2,60),"00")&amp;"/km"</f>
        <v>3.21/km</v>
      </c>
      <c r="H29" s="25">
        <f>F29-$F$4</f>
        <v>0.000775462962962963</v>
      </c>
      <c r="I29" s="25">
        <f>F29-INDEX($F$4:$F$119,MATCH(D29,$D$4:$D$119,0))</f>
        <v>0.00028935185185185184</v>
      </c>
    </row>
    <row r="30" spans="1:9" s="1" customFormat="1" ht="15" customHeight="1">
      <c r="A30" s="16">
        <v>55</v>
      </c>
      <c r="B30" s="44" t="s">
        <v>98</v>
      </c>
      <c r="C30" s="44" t="s">
        <v>20</v>
      </c>
      <c r="D30" s="24" t="s">
        <v>145</v>
      </c>
      <c r="E30" s="44" t="s">
        <v>136</v>
      </c>
      <c r="F30" s="47" t="s">
        <v>188</v>
      </c>
      <c r="G30" s="24" t="str">
        <f>TEXT(INT((HOUR(F30)*3600+MINUTE(F30)*60+SECOND(F30))/$I$2/60),"0")&amp;"."&amp;TEXT(MOD((HOUR(F30)*3600+MINUTE(F30)*60+SECOND(F30))/$I$2,60),"00")&amp;"/km"</f>
        <v>3.22/km</v>
      </c>
      <c r="H30" s="25">
        <f>F30-$F$4</f>
        <v>0.0007870370370370366</v>
      </c>
      <c r="I30" s="25">
        <f>F30-INDEX($F$4:$F$119,MATCH(D30,$D$4:$D$119,0))</f>
        <v>0</v>
      </c>
    </row>
    <row r="31" spans="1:9" s="1" customFormat="1" ht="15" customHeight="1">
      <c r="A31" s="16">
        <v>20</v>
      </c>
      <c r="B31" s="44" t="s">
        <v>62</v>
      </c>
      <c r="C31" s="44" t="s">
        <v>23</v>
      </c>
      <c r="D31" s="24" t="s">
        <v>147</v>
      </c>
      <c r="E31" s="44" t="s">
        <v>132</v>
      </c>
      <c r="F31" s="47" t="s">
        <v>160</v>
      </c>
      <c r="G31" s="24" t="str">
        <f>TEXT(INT((HOUR(F31)*3600+MINUTE(F31)*60+SECOND(F31))/$I$2/60),"0")&amp;"."&amp;TEXT(MOD((HOUR(F31)*3600+MINUTE(F31)*60+SECOND(F31))/$I$2,60),"00")&amp;"/km"</f>
        <v>3.23/km</v>
      </c>
      <c r="H31" s="25">
        <f>F31-$F$4</f>
        <v>0.000798611111111111</v>
      </c>
      <c r="I31" s="25">
        <f>F31-INDEX($F$4:$F$119,MATCH(D31,$D$4:$D$119,0))</f>
        <v>0.000798611111111111</v>
      </c>
    </row>
    <row r="32" spans="1:9" s="1" customFormat="1" ht="15" customHeight="1">
      <c r="A32" s="16">
        <v>37</v>
      </c>
      <c r="B32" s="44" t="s">
        <v>78</v>
      </c>
      <c r="C32" s="44" t="s">
        <v>25</v>
      </c>
      <c r="D32" s="24" t="s">
        <v>146</v>
      </c>
      <c r="E32" s="44" t="s">
        <v>130</v>
      </c>
      <c r="F32" s="47" t="s">
        <v>160</v>
      </c>
      <c r="G32" s="24" t="str">
        <f>TEXT(INT((HOUR(F32)*3600+MINUTE(F32)*60+SECOND(F32))/$I$2/60),"0")&amp;"."&amp;TEXT(MOD((HOUR(F32)*3600+MINUTE(F32)*60+SECOND(F32))/$I$2,60),"00")&amp;"/km"</f>
        <v>3.23/km</v>
      </c>
      <c r="H32" s="25">
        <f>F32-$F$4</f>
        <v>0.000798611111111111</v>
      </c>
      <c r="I32" s="25">
        <f>F32-INDEX($F$4:$F$119,MATCH(D32,$D$4:$D$119,0))</f>
        <v>0.00031249999999999984</v>
      </c>
    </row>
    <row r="33" spans="1:9" s="1" customFormat="1" ht="15" customHeight="1">
      <c r="A33" s="16">
        <v>56</v>
      </c>
      <c r="B33" s="44" t="s">
        <v>31</v>
      </c>
      <c r="C33" s="44" t="s">
        <v>99</v>
      </c>
      <c r="D33" s="24" t="s">
        <v>145</v>
      </c>
      <c r="E33" s="44" t="s">
        <v>137</v>
      </c>
      <c r="F33" s="47" t="s">
        <v>189</v>
      </c>
      <c r="G33" s="24" t="str">
        <f>TEXT(INT((HOUR(F33)*3600+MINUTE(F33)*60+SECOND(F33))/$I$2/60),"0")&amp;"."&amp;TEXT(MOD((HOUR(F33)*3600+MINUTE(F33)*60+SECOND(F33))/$I$2,60),"00")&amp;"/km"</f>
        <v>3.24/km</v>
      </c>
      <c r="H33" s="25">
        <f>F33-$F$4</f>
        <v>0.0008333333333333335</v>
      </c>
      <c r="I33" s="25">
        <f>F33-INDEX($F$4:$F$119,MATCH(D33,$D$4:$D$119,0))</f>
        <v>4.6296296296296884E-05</v>
      </c>
    </row>
    <row r="34" spans="1:9" s="1" customFormat="1" ht="15" customHeight="1">
      <c r="A34" s="16">
        <v>38</v>
      </c>
      <c r="B34" s="44" t="s">
        <v>79</v>
      </c>
      <c r="C34" s="44" t="s">
        <v>80</v>
      </c>
      <c r="D34" s="24" t="s">
        <v>146</v>
      </c>
      <c r="E34" s="44" t="s">
        <v>118</v>
      </c>
      <c r="F34" s="47" t="s">
        <v>174</v>
      </c>
      <c r="G34" s="24" t="str">
        <f>TEXT(INT((HOUR(F34)*3600+MINUTE(F34)*60+SECOND(F34))/$I$2/60),"0")&amp;"."&amp;TEXT(MOD((HOUR(F34)*3600+MINUTE(F34)*60+SECOND(F34))/$I$2,60),"00")&amp;"/km"</f>
        <v>3.25/km</v>
      </c>
      <c r="H34" s="25">
        <f>F34-$F$4</f>
        <v>0.0008449074074074071</v>
      </c>
      <c r="I34" s="25">
        <f>F34-INDEX($F$4:$F$119,MATCH(D34,$D$4:$D$119,0))</f>
        <v>0.00035879629629629586</v>
      </c>
    </row>
    <row r="35" spans="1:9" s="1" customFormat="1" ht="15" customHeight="1">
      <c r="A35" s="16">
        <v>21</v>
      </c>
      <c r="B35" s="44" t="s">
        <v>63</v>
      </c>
      <c r="C35" s="44" t="s">
        <v>13</v>
      </c>
      <c r="D35" s="24" t="s">
        <v>147</v>
      </c>
      <c r="E35" s="44" t="s">
        <v>118</v>
      </c>
      <c r="F35" s="47" t="s">
        <v>161</v>
      </c>
      <c r="G35" s="24" t="str">
        <f>TEXT(INT((HOUR(F35)*3600+MINUTE(F35)*60+SECOND(F35))/$I$2/60),"0")&amp;"."&amp;TEXT(MOD((HOUR(F35)*3600+MINUTE(F35)*60+SECOND(F35))/$I$2,60),"00")&amp;"/km"</f>
        <v>3.26/km</v>
      </c>
      <c r="H35" s="25">
        <f>F35-$F$4</f>
        <v>0.0008680555555555551</v>
      </c>
      <c r="I35" s="25">
        <f>F35-INDEX($F$4:$F$119,MATCH(D35,$D$4:$D$119,0))</f>
        <v>0.0008680555555555551</v>
      </c>
    </row>
    <row r="36" spans="1:9" s="1" customFormat="1" ht="15" customHeight="1">
      <c r="A36" s="16">
        <v>39</v>
      </c>
      <c r="B36" s="44" t="s">
        <v>44</v>
      </c>
      <c r="C36" s="44" t="s">
        <v>13</v>
      </c>
      <c r="D36" s="24" t="s">
        <v>146</v>
      </c>
      <c r="E36" s="44" t="s">
        <v>118</v>
      </c>
      <c r="F36" s="47" t="s">
        <v>175</v>
      </c>
      <c r="G36" s="24" t="str">
        <f>TEXT(INT((HOUR(F36)*3600+MINUTE(F36)*60+SECOND(F36))/$I$2/60),"0")&amp;"."&amp;TEXT(MOD((HOUR(F36)*3600+MINUTE(F36)*60+SECOND(F36))/$I$2,60),"00")&amp;"/km"</f>
        <v>3.29/km</v>
      </c>
      <c r="H36" s="25">
        <f>F36-$F$4</f>
        <v>0.000925925925925926</v>
      </c>
      <c r="I36" s="25">
        <f>F36-INDEX($F$4:$F$119,MATCH(D36,$D$4:$D$119,0))</f>
        <v>0.00043981481481481476</v>
      </c>
    </row>
    <row r="37" spans="1:9" s="1" customFormat="1" ht="15" customHeight="1">
      <c r="A37" s="16">
        <v>22</v>
      </c>
      <c r="B37" s="44" t="s">
        <v>64</v>
      </c>
      <c r="C37" s="44" t="s">
        <v>29</v>
      </c>
      <c r="D37" s="24" t="s">
        <v>147</v>
      </c>
      <c r="E37" s="44" t="s">
        <v>118</v>
      </c>
      <c r="F37" s="47" t="s">
        <v>162</v>
      </c>
      <c r="G37" s="24" t="str">
        <f>TEXT(INT((HOUR(F37)*3600+MINUTE(F37)*60+SECOND(F37))/$I$2/60),"0")&amp;"."&amp;TEXT(MOD((HOUR(F37)*3600+MINUTE(F37)*60+SECOND(F37))/$I$2,60),"00")&amp;"/km"</f>
        <v>3.31/km</v>
      </c>
      <c r="H37" s="25">
        <f>F37-$F$4</f>
        <v>0.000949074074074074</v>
      </c>
      <c r="I37" s="25">
        <f>F37-INDEX($F$4:$F$119,MATCH(D37,$D$4:$D$119,0))</f>
        <v>0.000949074074074074</v>
      </c>
    </row>
    <row r="38" spans="1:9" s="1" customFormat="1" ht="15" customHeight="1">
      <c r="A38" s="16">
        <v>23</v>
      </c>
      <c r="B38" s="44" t="s">
        <v>65</v>
      </c>
      <c r="C38" s="44" t="s">
        <v>24</v>
      </c>
      <c r="D38" s="24" t="s">
        <v>147</v>
      </c>
      <c r="E38" s="44" t="s">
        <v>118</v>
      </c>
      <c r="F38" s="47" t="s">
        <v>163</v>
      </c>
      <c r="G38" s="24" t="str">
        <f>TEXT(INT((HOUR(F38)*3600+MINUTE(F38)*60+SECOND(F38))/$I$2/60),"0")&amp;"."&amp;TEXT(MOD((HOUR(F38)*3600+MINUTE(F38)*60+SECOND(F38))/$I$2,60),"00")&amp;"/km"</f>
        <v>3.31/km</v>
      </c>
      <c r="H38" s="25">
        <f>F38-$F$4</f>
        <v>0.0009606481481481484</v>
      </c>
      <c r="I38" s="25">
        <f>F38-INDEX($F$4:$F$119,MATCH(D38,$D$4:$D$119,0))</f>
        <v>0.0009606481481481484</v>
      </c>
    </row>
    <row r="39" spans="1:9" s="1" customFormat="1" ht="15" customHeight="1">
      <c r="A39" s="16">
        <v>40</v>
      </c>
      <c r="B39" s="44" t="s">
        <v>81</v>
      </c>
      <c r="C39" s="44" t="s">
        <v>28</v>
      </c>
      <c r="D39" s="24" t="s">
        <v>146</v>
      </c>
      <c r="E39" s="44" t="s">
        <v>130</v>
      </c>
      <c r="F39" s="47" t="s">
        <v>176</v>
      </c>
      <c r="G39" s="24" t="str">
        <f>TEXT(INT((HOUR(F39)*3600+MINUTE(F39)*60+SECOND(F39))/$I$2/60),"0")&amp;"."&amp;TEXT(MOD((HOUR(F39)*3600+MINUTE(F39)*60+SECOND(F39))/$I$2,60),"00")&amp;"/km"</f>
        <v>3.32/km</v>
      </c>
      <c r="H39" s="25">
        <f>F39-$F$4</f>
        <v>0.000972222222222222</v>
      </c>
      <c r="I39" s="25">
        <f>F39-INDEX($F$4:$F$119,MATCH(D39,$D$4:$D$119,0))</f>
        <v>0.00048611111111111077</v>
      </c>
    </row>
    <row r="40" spans="1:9" s="1" customFormat="1" ht="15" customHeight="1">
      <c r="A40" s="20">
        <v>41</v>
      </c>
      <c r="B40" s="49" t="s">
        <v>30</v>
      </c>
      <c r="C40" s="49" t="s">
        <v>22</v>
      </c>
      <c r="D40" s="28" t="s">
        <v>146</v>
      </c>
      <c r="E40" s="49" t="s">
        <v>33</v>
      </c>
      <c r="F40" s="50" t="s">
        <v>177</v>
      </c>
      <c r="G40" s="28" t="str">
        <f>TEXT(INT((HOUR(F40)*3600+MINUTE(F40)*60+SECOND(F40))/$I$2/60),"0")&amp;"."&amp;TEXT(MOD((HOUR(F40)*3600+MINUTE(F40)*60+SECOND(F40))/$I$2,60),"00")&amp;"/km"</f>
        <v>3.33/km</v>
      </c>
      <c r="H40" s="29">
        <f>F40-$F$4</f>
        <v>0.0009837962962962964</v>
      </c>
      <c r="I40" s="29">
        <f>F40-INDEX($F$4:$F$119,MATCH(D40,$D$4:$D$119,0))</f>
        <v>0.0004976851851851852</v>
      </c>
    </row>
    <row r="41" spans="1:9" s="1" customFormat="1" ht="15" customHeight="1">
      <c r="A41" s="16">
        <v>42</v>
      </c>
      <c r="B41" s="44" t="s">
        <v>82</v>
      </c>
      <c r="C41" s="44" t="s">
        <v>83</v>
      </c>
      <c r="D41" s="24" t="s">
        <v>146</v>
      </c>
      <c r="E41" s="44" t="s">
        <v>131</v>
      </c>
      <c r="F41" s="47" t="s">
        <v>177</v>
      </c>
      <c r="G41" s="24" t="str">
        <f>TEXT(INT((HOUR(F41)*3600+MINUTE(F41)*60+SECOND(F41))/$I$2/60),"0")&amp;"."&amp;TEXT(MOD((HOUR(F41)*3600+MINUTE(F41)*60+SECOND(F41))/$I$2,60),"00")&amp;"/km"</f>
        <v>3.33/km</v>
      </c>
      <c r="H41" s="25">
        <f>F41-$F$4</f>
        <v>0.0009837962962962964</v>
      </c>
      <c r="I41" s="25">
        <f>F41-INDEX($F$4:$F$119,MATCH(D41,$D$4:$D$119,0))</f>
        <v>0.0004976851851851852</v>
      </c>
    </row>
    <row r="42" spans="1:9" s="1" customFormat="1" ht="15" customHeight="1">
      <c r="A42" s="16">
        <v>24</v>
      </c>
      <c r="B42" s="44" t="s">
        <v>37</v>
      </c>
      <c r="C42" s="44" t="s">
        <v>41</v>
      </c>
      <c r="D42" s="24" t="s">
        <v>147</v>
      </c>
      <c r="E42" s="44" t="s">
        <v>114</v>
      </c>
      <c r="F42" s="47" t="s">
        <v>164</v>
      </c>
      <c r="G42" s="24" t="str">
        <f>TEXT(INT((HOUR(F42)*3600+MINUTE(F42)*60+SECOND(F42))/$I$2/60),"0")&amp;"."&amp;TEXT(MOD((HOUR(F42)*3600+MINUTE(F42)*60+SECOND(F42))/$I$2,60),"00")&amp;"/km"</f>
        <v>3.33/km</v>
      </c>
      <c r="H42" s="25">
        <f>F42-$F$4</f>
        <v>0.00099537037037037</v>
      </c>
      <c r="I42" s="25">
        <f>F42-INDEX($F$4:$F$119,MATCH(D42,$D$4:$D$119,0))</f>
        <v>0.00099537037037037</v>
      </c>
    </row>
    <row r="43" spans="1:9" s="1" customFormat="1" ht="15" customHeight="1">
      <c r="A43" s="16">
        <v>25</v>
      </c>
      <c r="B43" s="44" t="s">
        <v>66</v>
      </c>
      <c r="C43" s="44" t="s">
        <v>26</v>
      </c>
      <c r="D43" s="24" t="s">
        <v>147</v>
      </c>
      <c r="E43" s="44" t="s">
        <v>118</v>
      </c>
      <c r="F43" s="47" t="s">
        <v>165</v>
      </c>
      <c r="G43" s="24" t="str">
        <f>TEXT(INT((HOUR(F43)*3600+MINUTE(F43)*60+SECOND(F43))/$I$2/60),"0")&amp;"."&amp;TEXT(MOD((HOUR(F43)*3600+MINUTE(F43)*60+SECOND(F43))/$I$2,60),"00")&amp;"/km"</f>
        <v>3.35/km</v>
      </c>
      <c r="H43" s="25">
        <f>F43-$F$4</f>
        <v>0.0010300925925925924</v>
      </c>
      <c r="I43" s="25">
        <f>F43-INDEX($F$4:$F$119,MATCH(D43,$D$4:$D$119,0))</f>
        <v>0.0010300925925925924</v>
      </c>
    </row>
    <row r="44" spans="1:9" s="1" customFormat="1" ht="15" customHeight="1">
      <c r="A44" s="20">
        <v>43</v>
      </c>
      <c r="B44" s="49" t="s">
        <v>84</v>
      </c>
      <c r="C44" s="49" t="s">
        <v>85</v>
      </c>
      <c r="D44" s="28" t="s">
        <v>146</v>
      </c>
      <c r="E44" s="49" t="s">
        <v>33</v>
      </c>
      <c r="F44" s="50" t="s">
        <v>178</v>
      </c>
      <c r="G44" s="28" t="str">
        <f>TEXT(INT((HOUR(F44)*3600+MINUTE(F44)*60+SECOND(F44))/$I$2/60),"0")&amp;"."&amp;TEXT(MOD((HOUR(F44)*3600+MINUTE(F44)*60+SECOND(F44))/$I$2,60),"00")&amp;"/km"</f>
        <v>3.36/km</v>
      </c>
      <c r="H44" s="29">
        <f>F44-$F$4</f>
        <v>0.001041666666666666</v>
      </c>
      <c r="I44" s="29">
        <f>F44-INDEX($F$4:$F$119,MATCH(D44,$D$4:$D$119,0))</f>
        <v>0.0005555555555555548</v>
      </c>
    </row>
    <row r="45" spans="1:9" s="1" customFormat="1" ht="15" customHeight="1">
      <c r="A45" s="16">
        <v>44</v>
      </c>
      <c r="B45" s="44" t="s">
        <v>86</v>
      </c>
      <c r="C45" s="44" t="s">
        <v>87</v>
      </c>
      <c r="D45" s="24" t="s">
        <v>146</v>
      </c>
      <c r="E45" s="44" t="s">
        <v>132</v>
      </c>
      <c r="F45" s="47" t="s">
        <v>179</v>
      </c>
      <c r="G45" s="24" t="str">
        <f>TEXT(INT((HOUR(F45)*3600+MINUTE(F45)*60+SECOND(F45))/$I$2/60),"0")&amp;"."&amp;TEXT(MOD((HOUR(F45)*3600+MINUTE(F45)*60+SECOND(F45))/$I$2,60),"00")&amp;"/km"</f>
        <v>3.38/km</v>
      </c>
      <c r="H45" s="25">
        <f>F45-$F$4</f>
        <v>0.0010763888888888884</v>
      </c>
      <c r="I45" s="25">
        <f>F45-INDEX($F$4:$F$119,MATCH(D45,$D$4:$D$119,0))</f>
        <v>0.0005902777777777772</v>
      </c>
    </row>
    <row r="46" spans="1:9" s="1" customFormat="1" ht="15" customHeight="1">
      <c r="A46" s="16">
        <v>45</v>
      </c>
      <c r="B46" s="44" t="s">
        <v>88</v>
      </c>
      <c r="C46" s="44" t="s">
        <v>16</v>
      </c>
      <c r="D46" s="24" t="s">
        <v>146</v>
      </c>
      <c r="E46" s="44" t="s">
        <v>133</v>
      </c>
      <c r="F46" s="47" t="s">
        <v>180</v>
      </c>
      <c r="G46" s="24" t="str">
        <f>TEXT(INT((HOUR(F46)*3600+MINUTE(F46)*60+SECOND(F46))/$I$2/60),"0")&amp;"."&amp;TEXT(MOD((HOUR(F46)*3600+MINUTE(F46)*60+SECOND(F46))/$I$2,60),"00")&amp;"/km"</f>
        <v>3.38/km</v>
      </c>
      <c r="H46" s="25">
        <f>F46-$F$4</f>
        <v>0.001087962962962962</v>
      </c>
      <c r="I46" s="25">
        <f>F46-INDEX($F$4:$F$119,MATCH(D46,$D$4:$D$119,0))</f>
        <v>0.0006018518518518508</v>
      </c>
    </row>
    <row r="47" spans="1:9" s="1" customFormat="1" ht="15" customHeight="1">
      <c r="A47" s="16">
        <v>26</v>
      </c>
      <c r="B47" s="44" t="s">
        <v>67</v>
      </c>
      <c r="C47" s="44" t="s">
        <v>18</v>
      </c>
      <c r="D47" s="24" t="s">
        <v>147</v>
      </c>
      <c r="E47" s="44" t="s">
        <v>118</v>
      </c>
      <c r="F47" s="47" t="s">
        <v>166</v>
      </c>
      <c r="G47" s="24" t="str">
        <f>TEXT(INT((HOUR(F47)*3600+MINUTE(F47)*60+SECOND(F47))/$I$2/60),"0")&amp;"."&amp;TEXT(MOD((HOUR(F47)*3600+MINUTE(F47)*60+SECOND(F47))/$I$2,60),"00")&amp;"/km"</f>
        <v>3.39/km</v>
      </c>
      <c r="H47" s="25">
        <f>F47-$F$4</f>
        <v>0.001111111111111111</v>
      </c>
      <c r="I47" s="25">
        <f>F47-INDEX($F$4:$F$119,MATCH(D47,$D$4:$D$119,0))</f>
        <v>0.001111111111111111</v>
      </c>
    </row>
    <row r="48" spans="1:9" s="1" customFormat="1" ht="15" customHeight="1">
      <c r="A48" s="16">
        <v>27</v>
      </c>
      <c r="B48" s="44" t="s">
        <v>68</v>
      </c>
      <c r="C48" s="44" t="s">
        <v>15</v>
      </c>
      <c r="D48" s="24" t="s">
        <v>147</v>
      </c>
      <c r="E48" s="44" t="s">
        <v>118</v>
      </c>
      <c r="F48" s="47" t="s">
        <v>167</v>
      </c>
      <c r="G48" s="24" t="str">
        <f>TEXT(INT((HOUR(F48)*3600+MINUTE(F48)*60+SECOND(F48))/$I$2/60),"0")&amp;"."&amp;TEXT(MOD((HOUR(F48)*3600+MINUTE(F48)*60+SECOND(F48))/$I$2,60),"00")&amp;"/km"</f>
        <v>3.47/km</v>
      </c>
      <c r="H48" s="25">
        <f>F48-$F$4</f>
        <v>0.0012499999999999998</v>
      </c>
      <c r="I48" s="25">
        <f>F48-INDEX($F$4:$F$119,MATCH(D48,$D$4:$D$119,0))</f>
        <v>0.0012499999999999998</v>
      </c>
    </row>
    <row r="49" spans="1:9" s="1" customFormat="1" ht="15" customHeight="1">
      <c r="A49" s="16">
        <v>46</v>
      </c>
      <c r="B49" s="44" t="s">
        <v>89</v>
      </c>
      <c r="C49" s="44" t="s">
        <v>16</v>
      </c>
      <c r="D49" s="24" t="s">
        <v>146</v>
      </c>
      <c r="E49" s="44" t="s">
        <v>134</v>
      </c>
      <c r="F49" s="47" t="s">
        <v>181</v>
      </c>
      <c r="G49" s="24" t="str">
        <f>TEXT(INT((HOUR(F49)*3600+MINUTE(F49)*60+SECOND(F49))/$I$2/60),"0")&amp;"."&amp;TEXT(MOD((HOUR(F49)*3600+MINUTE(F49)*60+SECOND(F49))/$I$2,60),"00")&amp;"/km"</f>
        <v>3.51/km</v>
      </c>
      <c r="H49" s="25">
        <f>F49-$F$4</f>
        <v>0.0013310185185185183</v>
      </c>
      <c r="I49" s="25">
        <f>F49-INDEX($F$4:$F$119,MATCH(D49,$D$4:$D$119,0))</f>
        <v>0.0008449074074074071</v>
      </c>
    </row>
    <row r="50" spans="1:9" s="1" customFormat="1" ht="15" customHeight="1">
      <c r="A50" s="16">
        <v>57</v>
      </c>
      <c r="B50" s="44" t="s">
        <v>100</v>
      </c>
      <c r="C50" s="44" t="s">
        <v>101</v>
      </c>
      <c r="D50" s="24" t="s">
        <v>145</v>
      </c>
      <c r="E50" s="44" t="s">
        <v>118</v>
      </c>
      <c r="F50" s="47" t="s">
        <v>181</v>
      </c>
      <c r="G50" s="24" t="str">
        <f>TEXT(INT((HOUR(F50)*3600+MINUTE(F50)*60+SECOND(F50))/$I$2/60),"0")&amp;"."&amp;TEXT(MOD((HOUR(F50)*3600+MINUTE(F50)*60+SECOND(F50))/$I$2,60),"00")&amp;"/km"</f>
        <v>3.51/km</v>
      </c>
      <c r="H50" s="25">
        <f>F50-$F$4</f>
        <v>0.0013310185185185183</v>
      </c>
      <c r="I50" s="25">
        <f>F50-INDEX($F$4:$F$119,MATCH(D50,$D$4:$D$119,0))</f>
        <v>0.0005439814814814817</v>
      </c>
    </row>
    <row r="51" spans="1:9" ht="15" customHeight="1">
      <c r="A51" s="16">
        <v>47</v>
      </c>
      <c r="B51" s="44" t="s">
        <v>90</v>
      </c>
      <c r="C51" s="44" t="s">
        <v>12</v>
      </c>
      <c r="D51" s="24" t="s">
        <v>146</v>
      </c>
      <c r="E51" s="44" t="s">
        <v>131</v>
      </c>
      <c r="F51" s="47" t="s">
        <v>182</v>
      </c>
      <c r="G51" s="24" t="str">
        <f>TEXT(INT((HOUR(F51)*3600+MINUTE(F51)*60+SECOND(F51))/$I$2/60),"0")&amp;"."&amp;TEXT(MOD((HOUR(F51)*3600+MINUTE(F51)*60+SECOND(F51))/$I$2,60),"00")&amp;"/km"</f>
        <v>3.58/km</v>
      </c>
      <c r="H51" s="25">
        <f>F51-$F$4</f>
        <v>0.0014583333333333336</v>
      </c>
      <c r="I51" s="25">
        <f>F51-INDEX($F$4:$F$119,MATCH(D51,$D$4:$D$119,0))</f>
        <v>0.0009722222222222224</v>
      </c>
    </row>
    <row r="52" spans="1:9" ht="15" customHeight="1">
      <c r="A52" s="20">
        <v>48</v>
      </c>
      <c r="B52" s="49" t="s">
        <v>91</v>
      </c>
      <c r="C52" s="49" t="s">
        <v>19</v>
      </c>
      <c r="D52" s="28" t="s">
        <v>146</v>
      </c>
      <c r="E52" s="49" t="s">
        <v>33</v>
      </c>
      <c r="F52" s="50" t="s">
        <v>183</v>
      </c>
      <c r="G52" s="28" t="str">
        <f>TEXT(INT((HOUR(F52)*3600+MINUTE(F52)*60+SECOND(F52))/$I$2/60),"0")&amp;"."&amp;TEXT(MOD((HOUR(F52)*3600+MINUTE(F52)*60+SECOND(F52))/$I$2,60),"00")&amp;"/km"</f>
        <v>3.59/km</v>
      </c>
      <c r="H52" s="29">
        <f>F52-$F$4</f>
        <v>0.0014814814814814816</v>
      </c>
      <c r="I52" s="29">
        <f>F52-INDEX($F$4:$F$119,MATCH(D52,$D$4:$D$119,0))</f>
        <v>0.0009953703703703704</v>
      </c>
    </row>
    <row r="53" spans="1:9" ht="15" customHeight="1">
      <c r="A53" s="16">
        <v>49</v>
      </c>
      <c r="B53" s="44" t="s">
        <v>92</v>
      </c>
      <c r="C53" s="44" t="s">
        <v>93</v>
      </c>
      <c r="D53" s="24" t="s">
        <v>146</v>
      </c>
      <c r="E53" s="44" t="s">
        <v>118</v>
      </c>
      <c r="F53" s="47" t="s">
        <v>184</v>
      </c>
      <c r="G53" s="24" t="str">
        <f>TEXT(INT((HOUR(F53)*3600+MINUTE(F53)*60+SECOND(F53))/$I$2/60),"0")&amp;"."&amp;TEXT(MOD((HOUR(F53)*3600+MINUTE(F53)*60+SECOND(F53))/$I$2,60),"00")&amp;"/km"</f>
        <v>4.02/km</v>
      </c>
      <c r="H53" s="25">
        <f>F53-$F$4</f>
        <v>0.001539351851851852</v>
      </c>
      <c r="I53" s="25">
        <f>F53-INDEX($F$4:$F$119,MATCH(D53,$D$4:$D$119,0))</f>
        <v>0.0010532407407407409</v>
      </c>
    </row>
    <row r="54" spans="1:9" ht="15" customHeight="1">
      <c r="A54" s="16">
        <v>58</v>
      </c>
      <c r="B54" s="44" t="s">
        <v>102</v>
      </c>
      <c r="C54" s="44" t="s">
        <v>103</v>
      </c>
      <c r="D54" s="24" t="s">
        <v>145</v>
      </c>
      <c r="E54" s="44" t="s">
        <v>132</v>
      </c>
      <c r="F54" s="47" t="s">
        <v>190</v>
      </c>
      <c r="G54" s="24" t="str">
        <f>TEXT(INT((HOUR(F54)*3600+MINUTE(F54)*60+SECOND(F54))/$I$2/60),"0")&amp;"."&amp;TEXT(MOD((HOUR(F54)*3600+MINUTE(F54)*60+SECOND(F54))/$I$2,60),"00")&amp;"/km"</f>
        <v>4.04/km</v>
      </c>
      <c r="H54" s="25">
        <f>F54-$F$4</f>
        <v>0.0015624999999999992</v>
      </c>
      <c r="I54" s="25">
        <f>F54-INDEX($F$4:$F$119,MATCH(D54,$D$4:$D$119,0))</f>
        <v>0.0007754629629629626</v>
      </c>
    </row>
    <row r="55" spans="1:9" ht="15" customHeight="1">
      <c r="A55" s="16">
        <v>59</v>
      </c>
      <c r="B55" s="44" t="s">
        <v>92</v>
      </c>
      <c r="C55" s="44" t="s">
        <v>104</v>
      </c>
      <c r="D55" s="24" t="s">
        <v>145</v>
      </c>
      <c r="E55" s="44" t="s">
        <v>118</v>
      </c>
      <c r="F55" s="47" t="s">
        <v>190</v>
      </c>
      <c r="G55" s="24" t="str">
        <f>TEXT(INT((HOUR(F55)*3600+MINUTE(F55)*60+SECOND(F55))/$I$2/60),"0")&amp;"."&amp;TEXT(MOD((HOUR(F55)*3600+MINUTE(F55)*60+SECOND(F55))/$I$2,60),"00")&amp;"/km"</f>
        <v>4.04/km</v>
      </c>
      <c r="H55" s="25">
        <f>F55-$F$4</f>
        <v>0.0015624999999999992</v>
      </c>
      <c r="I55" s="25">
        <f>F55-INDEX($F$4:$F$119,MATCH(D55,$D$4:$D$119,0))</f>
        <v>0.0007754629629629626</v>
      </c>
    </row>
    <row r="56" spans="1:9" ht="15" customHeight="1">
      <c r="A56" s="16">
        <v>60</v>
      </c>
      <c r="B56" s="44" t="s">
        <v>105</v>
      </c>
      <c r="C56" s="44" t="s">
        <v>106</v>
      </c>
      <c r="D56" s="24" t="s">
        <v>145</v>
      </c>
      <c r="E56" s="44" t="s">
        <v>118</v>
      </c>
      <c r="F56" s="47" t="s">
        <v>191</v>
      </c>
      <c r="G56" s="24" t="str">
        <f>TEXT(INT((HOUR(F56)*3600+MINUTE(F56)*60+SECOND(F56))/$I$2/60),"0")&amp;"."&amp;TEXT(MOD((HOUR(F56)*3600+MINUTE(F56)*60+SECOND(F56))/$I$2,60),"00")&amp;"/km"</f>
        <v>4.05/km</v>
      </c>
      <c r="H56" s="25">
        <f>F56-$F$4</f>
        <v>0.001585648148148148</v>
      </c>
      <c r="I56" s="25">
        <f>F56-INDEX($F$4:$F$119,MATCH(D56,$D$4:$D$119,0))</f>
        <v>0.0007986111111111115</v>
      </c>
    </row>
    <row r="57" spans="1:9" ht="15" customHeight="1">
      <c r="A57" s="16">
        <v>50</v>
      </c>
      <c r="B57" s="44" t="s">
        <v>94</v>
      </c>
      <c r="C57" s="44" t="s">
        <v>32</v>
      </c>
      <c r="D57" s="24" t="s">
        <v>146</v>
      </c>
      <c r="E57" s="44" t="s">
        <v>132</v>
      </c>
      <c r="F57" s="47" t="s">
        <v>185</v>
      </c>
      <c r="G57" s="24" t="str">
        <f>TEXT(INT((HOUR(F57)*3600+MINUTE(F57)*60+SECOND(F57))/$I$2/60),"0")&amp;"."&amp;TEXT(MOD((HOUR(F57)*3600+MINUTE(F57)*60+SECOND(F57))/$I$2,60),"00")&amp;"/km"</f>
        <v>4.05/km</v>
      </c>
      <c r="H57" s="25">
        <f>F57-$F$4</f>
        <v>0.0015972222222222217</v>
      </c>
      <c r="I57" s="25">
        <f>F57-INDEX($F$4:$F$119,MATCH(D57,$D$4:$D$119,0))</f>
        <v>0.0011111111111111105</v>
      </c>
    </row>
    <row r="58" spans="1:9" ht="15" customHeight="1">
      <c r="A58" s="16">
        <v>51</v>
      </c>
      <c r="B58" s="44" t="s">
        <v>95</v>
      </c>
      <c r="C58" s="44" t="s">
        <v>11</v>
      </c>
      <c r="D58" s="24" t="s">
        <v>146</v>
      </c>
      <c r="E58" s="44" t="s">
        <v>132</v>
      </c>
      <c r="F58" s="47" t="s">
        <v>186</v>
      </c>
      <c r="G58" s="24" t="str">
        <f>TEXT(INT((HOUR(F58)*3600+MINUTE(F58)*60+SECOND(F58))/$I$2/60),"0")&amp;"."&amp;TEXT(MOD((HOUR(F58)*3600+MINUTE(F58)*60+SECOND(F58))/$I$2,60),"00")&amp;"/km"</f>
        <v>4.08/km</v>
      </c>
      <c r="H58" s="25">
        <f>F58-$F$4</f>
        <v>0.0016435185185185185</v>
      </c>
      <c r="I58" s="25">
        <f>F58-INDEX($F$4:$F$119,MATCH(D58,$D$4:$D$119,0))</f>
        <v>0.0011574074074074073</v>
      </c>
    </row>
    <row r="59" spans="1:9" ht="15" customHeight="1">
      <c r="A59" s="16">
        <v>61</v>
      </c>
      <c r="B59" s="44" t="s">
        <v>100</v>
      </c>
      <c r="C59" s="44" t="s">
        <v>107</v>
      </c>
      <c r="D59" s="24" t="s">
        <v>145</v>
      </c>
      <c r="E59" s="44" t="s">
        <v>118</v>
      </c>
      <c r="F59" s="47" t="s">
        <v>192</v>
      </c>
      <c r="G59" s="24" t="str">
        <f>TEXT(INT((HOUR(F59)*3600+MINUTE(F59)*60+SECOND(F59))/$I$2/60),"0")&amp;"."&amp;TEXT(MOD((HOUR(F59)*3600+MINUTE(F59)*60+SECOND(F59))/$I$2,60),"00")&amp;"/km"</f>
        <v>4.12/km</v>
      </c>
      <c r="H59" s="25">
        <f>F59-$F$4</f>
        <v>0.001724537037037037</v>
      </c>
      <c r="I59" s="25">
        <f>F59-INDEX($F$4:$F$119,MATCH(D59,$D$4:$D$119,0))</f>
        <v>0.0009375000000000004</v>
      </c>
    </row>
    <row r="60" spans="1:9" ht="15" customHeight="1">
      <c r="A60" s="16">
        <v>52</v>
      </c>
      <c r="B60" s="44" t="s">
        <v>96</v>
      </c>
      <c r="C60" s="44" t="s">
        <v>97</v>
      </c>
      <c r="D60" s="24" t="s">
        <v>146</v>
      </c>
      <c r="E60" s="44" t="s">
        <v>135</v>
      </c>
      <c r="F60" s="47" t="s">
        <v>187</v>
      </c>
      <c r="G60" s="24" t="str">
        <f>TEXT(INT((HOUR(F60)*3600+MINUTE(F60)*60+SECOND(F60))/$I$2/60),"0")&amp;"."&amp;TEXT(MOD((HOUR(F60)*3600+MINUTE(F60)*60+SECOND(F60))/$I$2,60),"00")&amp;"/km"</f>
        <v>4.20/km</v>
      </c>
      <c r="H60" s="25">
        <f>F60-$F$4</f>
        <v>0.0018749999999999995</v>
      </c>
      <c r="I60" s="25">
        <f>F60-INDEX($F$4:$F$119,MATCH(D60,$D$4:$D$119,0))</f>
        <v>0.0013888888888888883</v>
      </c>
    </row>
    <row r="61" spans="1:9" ht="15" customHeight="1">
      <c r="A61" s="20">
        <v>62</v>
      </c>
      <c r="B61" s="49" t="s">
        <v>108</v>
      </c>
      <c r="C61" s="49" t="s">
        <v>109</v>
      </c>
      <c r="D61" s="28" t="s">
        <v>145</v>
      </c>
      <c r="E61" s="49" t="s">
        <v>33</v>
      </c>
      <c r="F61" s="50" t="s">
        <v>193</v>
      </c>
      <c r="G61" s="28" t="str">
        <f>TEXT(INT((HOUR(F61)*3600+MINUTE(F61)*60+SECOND(F61))/$I$2/60),"0")&amp;"."&amp;TEXT(MOD((HOUR(F61)*3600+MINUTE(F61)*60+SECOND(F61))/$I$2,60),"00")&amp;"/km"</f>
        <v>5.05/km</v>
      </c>
      <c r="H61" s="29">
        <f>F61-$F$4</f>
        <v>0.0026967592592592586</v>
      </c>
      <c r="I61" s="29">
        <f>F61-INDEX($F$4:$F$119,MATCH(D61,$D$4:$D$119,0))</f>
        <v>0.001909722222222222</v>
      </c>
    </row>
    <row r="62" spans="1:9" ht="15" customHeight="1" thickBot="1">
      <c r="A62" s="17">
        <v>63</v>
      </c>
      <c r="B62" s="45" t="s">
        <v>110</v>
      </c>
      <c r="C62" s="45" t="s">
        <v>111</v>
      </c>
      <c r="D62" s="26" t="s">
        <v>145</v>
      </c>
      <c r="E62" s="45" t="s">
        <v>118</v>
      </c>
      <c r="F62" s="48" t="s">
        <v>194</v>
      </c>
      <c r="G62" s="26" t="str">
        <f>TEXT(INT((HOUR(F62)*3600+MINUTE(F62)*60+SECOND(F62))/$I$2/60),"0")&amp;"."&amp;TEXT(MOD((HOUR(F62)*3600+MINUTE(F62)*60+SECOND(F62))/$I$2,60),"00")&amp;"/km"</f>
        <v>5.51/km</v>
      </c>
      <c r="H62" s="27">
        <f>F62-$F$4</f>
        <v>0.0035648148148148145</v>
      </c>
      <c r="I62" s="27">
        <f>F62-INDEX($F$4:$F$119,MATCH(D62,$D$4:$D$119,0))</f>
        <v>0.002777777777777778</v>
      </c>
    </row>
  </sheetData>
  <autoFilter ref="A3:I62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A4" sqref="A4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 thickBot="1">
      <c r="A1" s="37" t="str">
        <f>Individuale!A1</f>
        <v>Il Miglio di S.Giovanni</v>
      </c>
      <c r="B1" s="38"/>
      <c r="C1" s="39"/>
    </row>
    <row r="2" spans="1:3" ht="33" customHeight="1" thickBot="1">
      <c r="A2" s="40" t="str">
        <f>Individuale!A2&amp;" km. "&amp;Individuale!I2</f>
        <v>S. Giovanni - Roma (RM) Italia - Martedì 23/06/2009 km. 1,609</v>
      </c>
      <c r="B2" s="41"/>
      <c r="C2" s="42"/>
    </row>
    <row r="3" spans="1:3" ht="24.75" customHeight="1" thickBot="1">
      <c r="A3" s="13" t="s">
        <v>1</v>
      </c>
      <c r="B3" s="14" t="s">
        <v>5</v>
      </c>
      <c r="C3" s="14" t="s">
        <v>10</v>
      </c>
    </row>
    <row r="4" spans="1:3" ht="15" customHeight="1">
      <c r="A4" s="18">
        <v>1</v>
      </c>
      <c r="B4" s="51" t="s">
        <v>118</v>
      </c>
      <c r="C4" s="54">
        <v>16</v>
      </c>
    </row>
    <row r="5" spans="1:3" ht="15" customHeight="1">
      <c r="A5" s="7">
        <v>2</v>
      </c>
      <c r="B5" s="52" t="s">
        <v>132</v>
      </c>
      <c r="C5" s="55">
        <v>5</v>
      </c>
    </row>
    <row r="6" spans="1:3" ht="15" customHeight="1">
      <c r="A6" s="21">
        <v>3</v>
      </c>
      <c r="B6" s="57" t="s">
        <v>33</v>
      </c>
      <c r="C6" s="58">
        <v>4</v>
      </c>
    </row>
    <row r="7" spans="1:3" ht="15" customHeight="1">
      <c r="A7" s="7">
        <v>4</v>
      </c>
      <c r="B7" s="52" t="s">
        <v>114</v>
      </c>
      <c r="C7" s="55">
        <v>3</v>
      </c>
    </row>
    <row r="8" spans="1:3" ht="15" customHeight="1">
      <c r="A8" s="7">
        <v>5</v>
      </c>
      <c r="B8" s="52" t="s">
        <v>113</v>
      </c>
      <c r="C8" s="55">
        <v>3</v>
      </c>
    </row>
    <row r="9" spans="1:3" ht="15" customHeight="1">
      <c r="A9" s="7">
        <v>6</v>
      </c>
      <c r="B9" s="52" t="s">
        <v>124</v>
      </c>
      <c r="C9" s="55">
        <v>2</v>
      </c>
    </row>
    <row r="10" spans="1:3" ht="15" customHeight="1">
      <c r="A10" s="7">
        <v>7</v>
      </c>
      <c r="B10" s="52" t="s">
        <v>195</v>
      </c>
      <c r="C10" s="55">
        <v>2</v>
      </c>
    </row>
    <row r="11" spans="1:3" ht="15" customHeight="1">
      <c r="A11" s="7">
        <v>8</v>
      </c>
      <c r="B11" s="52" t="s">
        <v>131</v>
      </c>
      <c r="C11" s="55">
        <v>2</v>
      </c>
    </row>
    <row r="12" spans="1:3" ht="15" customHeight="1">
      <c r="A12" s="7">
        <v>9</v>
      </c>
      <c r="B12" s="52" t="s">
        <v>130</v>
      </c>
      <c r="C12" s="55">
        <v>2</v>
      </c>
    </row>
    <row r="13" spans="1:3" ht="15" customHeight="1">
      <c r="A13" s="7">
        <v>10</v>
      </c>
      <c r="B13" s="52" t="s">
        <v>123</v>
      </c>
      <c r="C13" s="55">
        <v>2</v>
      </c>
    </row>
    <row r="14" spans="1:3" ht="15" customHeight="1">
      <c r="A14" s="7">
        <v>11</v>
      </c>
      <c r="B14" s="52" t="s">
        <v>116</v>
      </c>
      <c r="C14" s="55">
        <v>1</v>
      </c>
    </row>
    <row r="15" spans="1:3" ht="15" customHeight="1">
      <c r="A15" s="7">
        <v>12</v>
      </c>
      <c r="B15" s="52" t="s">
        <v>133</v>
      </c>
      <c r="C15" s="55">
        <v>1</v>
      </c>
    </row>
    <row r="16" spans="1:3" ht="15" customHeight="1">
      <c r="A16" s="7">
        <v>13</v>
      </c>
      <c r="B16" s="52" t="s">
        <v>112</v>
      </c>
      <c r="C16" s="55">
        <v>1</v>
      </c>
    </row>
    <row r="17" spans="1:3" ht="15" customHeight="1">
      <c r="A17" s="7">
        <v>14</v>
      </c>
      <c r="B17" s="52" t="s">
        <v>128</v>
      </c>
      <c r="C17" s="55">
        <v>1</v>
      </c>
    </row>
    <row r="18" spans="1:3" ht="15" customHeight="1">
      <c r="A18" s="7">
        <v>15</v>
      </c>
      <c r="B18" s="52" t="s">
        <v>117</v>
      </c>
      <c r="C18" s="55">
        <v>1</v>
      </c>
    </row>
    <row r="19" spans="1:3" ht="15" customHeight="1">
      <c r="A19" s="7">
        <v>16</v>
      </c>
      <c r="B19" s="52" t="s">
        <v>137</v>
      </c>
      <c r="C19" s="55">
        <v>1</v>
      </c>
    </row>
    <row r="20" spans="1:3" ht="15" customHeight="1">
      <c r="A20" s="7">
        <v>17</v>
      </c>
      <c r="B20" s="52" t="s">
        <v>127</v>
      </c>
      <c r="C20" s="55">
        <v>1</v>
      </c>
    </row>
    <row r="21" spans="1:3" ht="15" customHeight="1">
      <c r="A21" s="7">
        <v>18</v>
      </c>
      <c r="B21" s="52" t="s">
        <v>126</v>
      </c>
      <c r="C21" s="55">
        <v>1</v>
      </c>
    </row>
    <row r="22" spans="1:3" ht="15" customHeight="1">
      <c r="A22" s="7">
        <v>19</v>
      </c>
      <c r="B22" s="52" t="s">
        <v>129</v>
      </c>
      <c r="C22" s="55">
        <v>1</v>
      </c>
    </row>
    <row r="23" spans="1:3" ht="15" customHeight="1">
      <c r="A23" s="7">
        <v>20</v>
      </c>
      <c r="B23" s="52" t="s">
        <v>136</v>
      </c>
      <c r="C23" s="55">
        <v>1</v>
      </c>
    </row>
    <row r="24" spans="1:3" ht="15" customHeight="1">
      <c r="A24" s="7">
        <v>21</v>
      </c>
      <c r="B24" s="52" t="s">
        <v>125</v>
      </c>
      <c r="C24" s="55">
        <v>1</v>
      </c>
    </row>
    <row r="25" spans="1:3" ht="15" customHeight="1">
      <c r="A25" s="7">
        <v>22</v>
      </c>
      <c r="B25" s="52" t="s">
        <v>122</v>
      </c>
      <c r="C25" s="55">
        <v>1</v>
      </c>
    </row>
    <row r="26" spans="1:3" ht="15" customHeight="1">
      <c r="A26" s="7">
        <v>23</v>
      </c>
      <c r="B26" s="52" t="s">
        <v>135</v>
      </c>
      <c r="C26" s="55">
        <v>1</v>
      </c>
    </row>
    <row r="27" spans="1:3" ht="15" customHeight="1">
      <c r="A27" s="7">
        <v>24</v>
      </c>
      <c r="B27" s="52" t="s">
        <v>121</v>
      </c>
      <c r="C27" s="55">
        <v>1</v>
      </c>
    </row>
    <row r="28" spans="1:3" ht="15" customHeight="1">
      <c r="A28" s="7">
        <v>25</v>
      </c>
      <c r="B28" s="52" t="s">
        <v>119</v>
      </c>
      <c r="C28" s="55">
        <v>1</v>
      </c>
    </row>
    <row r="29" spans="1:3" ht="15" customHeight="1">
      <c r="A29" s="7">
        <v>26</v>
      </c>
      <c r="B29" s="52" t="s">
        <v>134</v>
      </c>
      <c r="C29" s="55">
        <v>1</v>
      </c>
    </row>
    <row r="30" spans="1:3" ht="15" customHeight="1">
      <c r="A30" s="7">
        <v>27</v>
      </c>
      <c r="B30" s="52" t="s">
        <v>115</v>
      </c>
      <c r="C30" s="55">
        <v>1</v>
      </c>
    </row>
    <row r="31" spans="1:3" ht="15" customHeight="1" thickBot="1">
      <c r="A31" s="8">
        <v>28</v>
      </c>
      <c r="B31" s="53" t="s">
        <v>120</v>
      </c>
      <c r="C31" s="56">
        <v>1</v>
      </c>
    </row>
    <row r="32" ht="12.75">
      <c r="C32" s="3">
        <f>SUM(C4:C31)</f>
        <v>59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2009-06-22T08:11:57Z</cp:lastPrinted>
  <dcterms:created xsi:type="dcterms:W3CDTF">2008-10-15T19:55:17Z</dcterms:created>
  <dcterms:modified xsi:type="dcterms:W3CDTF">2009-06-28T13:07:30Z</dcterms:modified>
  <cp:category/>
  <cp:version/>
  <cp:contentType/>
  <cp:contentStatus/>
</cp:coreProperties>
</file>