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'Individuale'!$A$3:$I$42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<sst xmlns="http://schemas.openxmlformats.org/spreadsheetml/2006/main" count="311" uniqueCount="173">
  <si>
    <t xml:space="preserve">PAPOCCIA         </t>
  </si>
  <si>
    <t xml:space="preserve">DIEGO          </t>
  </si>
  <si>
    <t>MM35</t>
  </si>
  <si>
    <t xml:space="preserve">POD. AMATORI MOROLO         </t>
  </si>
  <si>
    <t xml:space="preserve">MARCELLI         </t>
  </si>
  <si>
    <t xml:space="preserve">PIETRO         </t>
  </si>
  <si>
    <t xml:space="preserve">AM  </t>
  </si>
  <si>
    <t xml:space="preserve">ASD SORA RUNNERS CLUB       </t>
  </si>
  <si>
    <t xml:space="preserve">DI STEFANO       </t>
  </si>
  <si>
    <t xml:space="preserve">MICHAEL        </t>
  </si>
  <si>
    <t xml:space="preserve">J/M </t>
  </si>
  <si>
    <t xml:space="preserve">ATL. STUDENTESCA CA.RI.RI.  </t>
  </si>
  <si>
    <t xml:space="preserve">FABRIZI          </t>
  </si>
  <si>
    <t xml:space="preserve">ANDREA         </t>
  </si>
  <si>
    <t xml:space="preserve">MATTACOLA        </t>
  </si>
  <si>
    <t xml:space="preserve">GIOVANNI       </t>
  </si>
  <si>
    <t>MM45</t>
  </si>
  <si>
    <t xml:space="preserve">POD. FISIOSPORT             </t>
  </si>
  <si>
    <t xml:space="preserve">DE LUCA          </t>
  </si>
  <si>
    <t xml:space="preserve">STEFANO        </t>
  </si>
  <si>
    <t xml:space="preserve">MSP FROSINONE               </t>
  </si>
  <si>
    <t xml:space="preserve">MILANO           </t>
  </si>
  <si>
    <t xml:space="preserve">PEPPINO        </t>
  </si>
  <si>
    <t>MM40</t>
  </si>
  <si>
    <t xml:space="preserve">A.S.D. ATL. CECCANO UISP    </t>
  </si>
  <si>
    <t xml:space="preserve">MINOTTI          </t>
  </si>
  <si>
    <t xml:space="preserve">ROBERTO        </t>
  </si>
  <si>
    <t xml:space="preserve">MAZZA            </t>
  </si>
  <si>
    <t xml:space="preserve">LUIGI          </t>
  </si>
  <si>
    <t xml:space="preserve">POD. ORO FANTASY            </t>
  </si>
  <si>
    <t xml:space="preserve">GIULIANO         </t>
  </si>
  <si>
    <t xml:space="preserve">FILIPPO        </t>
  </si>
  <si>
    <t xml:space="preserve">A.S.D. ATLETICA LATINA      </t>
  </si>
  <si>
    <t xml:space="preserve">MASTRACCO        </t>
  </si>
  <si>
    <t xml:space="preserve">ANGELO         </t>
  </si>
  <si>
    <t xml:space="preserve">ATL. ALATRI 2001 I CICLOPI  </t>
  </si>
  <si>
    <t xml:space="preserve">CORSO            </t>
  </si>
  <si>
    <t xml:space="preserve">VINCENZO       </t>
  </si>
  <si>
    <t xml:space="preserve">MIZZONI          </t>
  </si>
  <si>
    <t xml:space="preserve">MICHELE        </t>
  </si>
  <si>
    <t xml:space="preserve">ASD POLISPORTIVA NAMASTE'   </t>
  </si>
  <si>
    <t xml:space="preserve">MERLINO          </t>
  </si>
  <si>
    <t xml:space="preserve">ROLANDO        </t>
  </si>
  <si>
    <t xml:space="preserve">AMMANNITI        </t>
  </si>
  <si>
    <t xml:space="preserve">FABIO          </t>
  </si>
  <si>
    <t xml:space="preserve">RUNNERS CLUB ANAGNI         </t>
  </si>
  <si>
    <t xml:space="preserve">DI RIENZO        </t>
  </si>
  <si>
    <t xml:space="preserve">NEMBO          </t>
  </si>
  <si>
    <t xml:space="preserve">ATL. CASTELLO SORA          </t>
  </si>
  <si>
    <t xml:space="preserve">RICCI            </t>
  </si>
  <si>
    <t xml:space="preserve">DOMENICO       </t>
  </si>
  <si>
    <t xml:space="preserve">S/M </t>
  </si>
  <si>
    <t xml:space="preserve">COLLEFERRO ATLETICA         </t>
  </si>
  <si>
    <t xml:space="preserve">LAURI            </t>
  </si>
  <si>
    <t xml:space="preserve">VITTORIO       </t>
  </si>
  <si>
    <t xml:space="preserve">COLATOSTI        </t>
  </si>
  <si>
    <t xml:space="preserve">CHIARA         </t>
  </si>
  <si>
    <t xml:space="preserve">P/F </t>
  </si>
  <si>
    <t xml:space="preserve">COZZOLINO        </t>
  </si>
  <si>
    <t xml:space="preserve">ANTONIO        </t>
  </si>
  <si>
    <t xml:space="preserve">A.S.D. POL. CIOCIARA A.FAVA </t>
  </si>
  <si>
    <t xml:space="preserve">PAPETTI          </t>
  </si>
  <si>
    <t xml:space="preserve">GIUSEPPE       </t>
  </si>
  <si>
    <t>MM55</t>
  </si>
  <si>
    <t xml:space="preserve">PAPA             </t>
  </si>
  <si>
    <t xml:space="preserve">INCITTI          </t>
  </si>
  <si>
    <t xml:space="preserve">RUZZA            </t>
  </si>
  <si>
    <t xml:space="preserve">IRENE          </t>
  </si>
  <si>
    <t xml:space="preserve">AF  </t>
  </si>
  <si>
    <t xml:space="preserve">POL. ATLETICA CEPRANO       </t>
  </si>
  <si>
    <t xml:space="preserve">GATTA            </t>
  </si>
  <si>
    <t xml:space="preserve">GERARDO        </t>
  </si>
  <si>
    <t xml:space="preserve">RINNA            </t>
  </si>
  <si>
    <t xml:space="preserve">FIORINI          </t>
  </si>
  <si>
    <t xml:space="preserve">FELICE         </t>
  </si>
  <si>
    <t>MM50</t>
  </si>
  <si>
    <t xml:space="preserve">ANTONUCCI        </t>
  </si>
  <si>
    <t xml:space="preserve">LUCIANO        </t>
  </si>
  <si>
    <t xml:space="preserve">MAURA            </t>
  </si>
  <si>
    <t xml:space="preserve">CARLO          </t>
  </si>
  <si>
    <t xml:space="preserve">SANNA            </t>
  </si>
  <si>
    <t xml:space="preserve">SALVATORE      </t>
  </si>
  <si>
    <t xml:space="preserve">SABENE           </t>
  </si>
  <si>
    <t xml:space="preserve">MARCO          </t>
  </si>
  <si>
    <t xml:space="preserve">SIMMEL COLLEFERRO           </t>
  </si>
  <si>
    <t xml:space="preserve">PROIETTI         </t>
  </si>
  <si>
    <t xml:space="preserve">FRANCESCO      </t>
  </si>
  <si>
    <t xml:space="preserve">G.M.S. SUBIACO              </t>
  </si>
  <si>
    <t xml:space="preserve">CERRONI          </t>
  </si>
  <si>
    <t xml:space="preserve">GIACINTO       </t>
  </si>
  <si>
    <t xml:space="preserve">ATL. FROSINONE              </t>
  </si>
  <si>
    <t xml:space="preserve">D'AMICI          </t>
  </si>
  <si>
    <t xml:space="preserve">MAURIZIO       </t>
  </si>
  <si>
    <t xml:space="preserve">EMILIANO       </t>
  </si>
  <si>
    <t xml:space="preserve">GUGLIETTI        </t>
  </si>
  <si>
    <t xml:space="preserve">LIDIA          </t>
  </si>
  <si>
    <t>MF50</t>
  </si>
  <si>
    <t xml:space="preserve">GAGLIARDUCCI     </t>
  </si>
  <si>
    <t>MM60</t>
  </si>
  <si>
    <t xml:space="preserve">MAROZZA          </t>
  </si>
  <si>
    <t xml:space="preserve">FIACCO           </t>
  </si>
  <si>
    <t xml:space="preserve">BIANCUCCI        </t>
  </si>
  <si>
    <t xml:space="preserve">UISP ATLETICA SABAUDIA      </t>
  </si>
  <si>
    <t xml:space="preserve">AGOMERI          </t>
  </si>
  <si>
    <t xml:space="preserve">GIANLUCA       </t>
  </si>
  <si>
    <t xml:space="preserve">A.S.D. POD. AVIS PRIVERNO   </t>
  </si>
  <si>
    <t xml:space="preserve">BUFALINI         </t>
  </si>
  <si>
    <t xml:space="preserve">ROSCILLI         </t>
  </si>
  <si>
    <t xml:space="preserve">SANDRO         </t>
  </si>
  <si>
    <t xml:space="preserve">BRIZZI           </t>
  </si>
  <si>
    <t xml:space="preserve">ALBERTO        </t>
  </si>
  <si>
    <t xml:space="preserve">GUIDO          </t>
  </si>
  <si>
    <t>MM70</t>
  </si>
  <si>
    <t xml:space="preserve">MARTINI          </t>
  </si>
  <si>
    <t xml:space="preserve">PATRIZIO       </t>
  </si>
  <si>
    <t xml:space="preserve">SOLLI            </t>
  </si>
  <si>
    <t xml:space="preserve">WALTER         </t>
  </si>
  <si>
    <t xml:space="preserve">BOLTON           </t>
  </si>
  <si>
    <t xml:space="preserve">MARGHERITA     </t>
  </si>
  <si>
    <t xml:space="preserve">MICHELI          </t>
  </si>
  <si>
    <t xml:space="preserve">MARIO          </t>
  </si>
  <si>
    <t xml:space="preserve">BARRALE          </t>
  </si>
  <si>
    <t xml:space="preserve">MASSIMILIANO   </t>
  </si>
  <si>
    <t xml:space="preserve">LOFFREDI         </t>
  </si>
  <si>
    <t xml:space="preserve">FELICETTO      </t>
  </si>
  <si>
    <t xml:space="preserve">USD VALLECORSA              </t>
  </si>
  <si>
    <t xml:space="preserve">TERENZI          </t>
  </si>
  <si>
    <t xml:space="preserve">BENEDETTO      </t>
  </si>
  <si>
    <t xml:space="preserve">ROCCATANO        </t>
  </si>
  <si>
    <t xml:space="preserve">LEO              </t>
  </si>
  <si>
    <t xml:space="preserve">DE SANTIS        </t>
  </si>
  <si>
    <t xml:space="preserve">PAOLO          </t>
  </si>
  <si>
    <t xml:space="preserve">MANCINI          </t>
  </si>
  <si>
    <t xml:space="preserve">ROSA MARIA     </t>
  </si>
  <si>
    <t xml:space="preserve">RENZI            </t>
  </si>
  <si>
    <t xml:space="preserve">MASSIMO        </t>
  </si>
  <si>
    <t xml:space="preserve">FONTANA          </t>
  </si>
  <si>
    <t xml:space="preserve">LORELLA        </t>
  </si>
  <si>
    <t>MF40</t>
  </si>
  <si>
    <t xml:space="preserve">LANZI            </t>
  </si>
  <si>
    <t xml:space="preserve">EMANUELA       </t>
  </si>
  <si>
    <t xml:space="preserve">LUCCHI           </t>
  </si>
  <si>
    <t xml:space="preserve">CSI FROSINONE               </t>
  </si>
  <si>
    <t xml:space="preserve">D'AMORE          </t>
  </si>
  <si>
    <t xml:space="preserve">A.S.D. ATLETICA VITA        </t>
  </si>
  <si>
    <t xml:space="preserve">SALVI            </t>
  </si>
  <si>
    <t xml:space="preserve">STEFANIA       </t>
  </si>
  <si>
    <t>MF35</t>
  </si>
  <si>
    <t xml:space="preserve">POLSINELLI       </t>
  </si>
  <si>
    <t xml:space="preserve">ANNA FELICITA  </t>
  </si>
  <si>
    <t>MF45</t>
  </si>
  <si>
    <t xml:space="preserve">BOUDEN           </t>
  </si>
  <si>
    <t xml:space="preserve">FATHIA         </t>
  </si>
  <si>
    <t xml:space="preserve">PERSICO          </t>
  </si>
  <si>
    <t xml:space="preserve">EMILIO         </t>
  </si>
  <si>
    <t>MM65</t>
  </si>
  <si>
    <t>MM75</t>
  </si>
  <si>
    <t xml:space="preserve">ROMA             </t>
  </si>
  <si>
    <t xml:space="preserve">A.S.D. POD. TERRACINA UISP  </t>
  </si>
  <si>
    <t xml:space="preserve">ROMEI            </t>
  </si>
  <si>
    <t>Ceccano (FR) Italia - Domenica 13/12/2009</t>
  </si>
  <si>
    <t>CORRI … AMO TELETHON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</si>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</sst>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21" fontId="0" fillId="0" borderId="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50" customWidth="1"/>
    <col min="6" max="6" width="10.140625" style="3" customWidth="1"/>
    <col min="7" max="9" width="10.140625" style="4" customWidth="1"/>
  </cols>
  <sheetData>
    <row r="1" spans="1:9" ht="24.75" customHeight="1" thickBot="1">
      <c r="A1" s="24" t="s">
        <v>161</v>
      </c>
      <c r="B1" s="24"/>
      <c r="C1" s="24"/>
      <c r="D1" s="24"/>
      <c r="E1" s="24"/>
      <c r="F1" s="24"/>
      <c r="G1" s="25"/>
      <c r="H1" s="25"/>
      <c r="I1" s="25"/>
    </row>
    <row r="2" spans="1:9" ht="24.75" customHeight="1" thickBot="1">
      <c r="A2" s="26" t="s">
        <v>160</v>
      </c>
      <c r="B2" s="27"/>
      <c r="C2" s="27"/>
      <c r="D2" s="27"/>
      <c r="E2" s="27"/>
      <c r="F2" s="27"/>
      <c r="G2" s="28"/>
      <c r="H2" s="5" t="s">
        <v>162</v>
      </c>
      <c r="I2" s="6">
        <v>8.7</v>
      </c>
    </row>
    <row r="3" spans="1:9" ht="37.5" customHeight="1" thickBot="1">
      <c r="A3" s="14" t="s">
        <v>163</v>
      </c>
      <c r="B3" s="7" t="s">
        <v>164</v>
      </c>
      <c r="C3" s="8" t="s">
        <v>165</v>
      </c>
      <c r="D3" s="8" t="s">
        <v>166</v>
      </c>
      <c r="E3" s="9" t="s">
        <v>167</v>
      </c>
      <c r="F3" s="10" t="s">
        <v>168</v>
      </c>
      <c r="G3" s="10" t="s">
        <v>169</v>
      </c>
      <c r="H3" s="10" t="s">
        <v>170</v>
      </c>
      <c r="I3" s="11" t="s">
        <v>171</v>
      </c>
    </row>
    <row r="4" spans="1:9" s="1" customFormat="1" ht="15" customHeight="1">
      <c r="A4" s="35">
        <v>1</v>
      </c>
      <c r="B4" s="44" t="s">
        <v>0</v>
      </c>
      <c r="C4" s="44" t="s">
        <v>1</v>
      </c>
      <c r="D4" s="35" t="s">
        <v>2</v>
      </c>
      <c r="E4" s="44" t="s">
        <v>3</v>
      </c>
      <c r="F4" s="45">
        <v>0.019814814814814816</v>
      </c>
      <c r="G4" s="15" t="str">
        <f aca="true" t="shared" si="0" ref="G4:G67">TEXT(INT((HOUR(F4)*3600+MINUTE(F4)*60+SECOND(F4))/$I$2/60),"0")&amp;"."&amp;TEXT(MOD((HOUR(F4)*3600+MINUTE(F4)*60+SECOND(F4))/$I$2,60),"00")&amp;"/km"</f>
        <v>3.17/km</v>
      </c>
      <c r="H4" s="16">
        <f aca="true" t="shared" si="1" ref="H4:H31">F4-$F$4</f>
        <v>0</v>
      </c>
      <c r="I4" s="16">
        <f>F4-INDEX($F$4:$F$42,MATCH(D4,$D$4:$D$42,0))</f>
        <v>0</v>
      </c>
    </row>
    <row r="5" spans="1:9" s="1" customFormat="1" ht="15" customHeight="1">
      <c r="A5" s="36">
        <v>2</v>
      </c>
      <c r="B5" s="46" t="s">
        <v>4</v>
      </c>
      <c r="C5" s="46" t="s">
        <v>5</v>
      </c>
      <c r="D5" s="36" t="s">
        <v>6</v>
      </c>
      <c r="E5" s="46" t="s">
        <v>7</v>
      </c>
      <c r="F5" s="47">
        <v>0.02037037037037037</v>
      </c>
      <c r="G5" s="17" t="str">
        <f t="shared" si="0"/>
        <v>3.22/km</v>
      </c>
      <c r="H5" s="18">
        <f t="shared" si="1"/>
        <v>0.0005555555555555522</v>
      </c>
      <c r="I5" s="18">
        <f>F5-INDEX($F$4:$F$101,MATCH(D5,$D$4:$D$101,0))</f>
        <v>0</v>
      </c>
    </row>
    <row r="6" spans="1:9" s="1" customFormat="1" ht="15" customHeight="1">
      <c r="A6" s="36">
        <v>3</v>
      </c>
      <c r="B6" s="46" t="s">
        <v>8</v>
      </c>
      <c r="C6" s="46" t="s">
        <v>9</v>
      </c>
      <c r="D6" s="36" t="s">
        <v>10</v>
      </c>
      <c r="E6" s="46" t="s">
        <v>11</v>
      </c>
      <c r="F6" s="47">
        <v>0.02082175925925926</v>
      </c>
      <c r="G6" s="17" t="str">
        <f t="shared" si="0"/>
        <v>3.27/km</v>
      </c>
      <c r="H6" s="18">
        <f t="shared" si="1"/>
        <v>0.0010069444444444423</v>
      </c>
      <c r="I6" s="18">
        <f>F6-INDEX($F$4:$F$101,MATCH(D6,$D$4:$D$101,0))</f>
        <v>0</v>
      </c>
    </row>
    <row r="7" spans="1:9" s="1" customFormat="1" ht="15" customHeight="1">
      <c r="A7" s="36">
        <v>4</v>
      </c>
      <c r="B7" s="46" t="s">
        <v>12</v>
      </c>
      <c r="C7" s="46" t="s">
        <v>13</v>
      </c>
      <c r="D7" s="36" t="s">
        <v>6</v>
      </c>
      <c r="E7" s="46" t="s">
        <v>3</v>
      </c>
      <c r="F7" s="47">
        <v>0.02090277777777778</v>
      </c>
      <c r="G7" s="17" t="str">
        <f t="shared" si="0"/>
        <v>3.28/km</v>
      </c>
      <c r="H7" s="18">
        <f t="shared" si="1"/>
        <v>0.0010879629629629642</v>
      </c>
      <c r="I7" s="18">
        <f>F7-INDEX($F$4:$F$101,MATCH(D7,$D$4:$D$101,0))</f>
        <v>0.000532407407407412</v>
      </c>
    </row>
    <row r="8" spans="1:9" s="1" customFormat="1" ht="15" customHeight="1">
      <c r="A8" s="36">
        <v>5</v>
      </c>
      <c r="B8" s="46" t="s">
        <v>14</v>
      </c>
      <c r="C8" s="46" t="s">
        <v>15</v>
      </c>
      <c r="D8" s="36" t="s">
        <v>16</v>
      </c>
      <c r="E8" s="46" t="s">
        <v>17</v>
      </c>
      <c r="F8" s="47">
        <v>0.021203703703703707</v>
      </c>
      <c r="G8" s="17" t="str">
        <f t="shared" si="0"/>
        <v>3.31/km</v>
      </c>
      <c r="H8" s="18">
        <f t="shared" si="1"/>
        <v>0.001388888888888891</v>
      </c>
      <c r="I8" s="18">
        <f>F8-INDEX($F$4:$F$101,MATCH(D8,$D$4:$D$101,0))</f>
        <v>0</v>
      </c>
    </row>
    <row r="9" spans="1:9" s="1" customFormat="1" ht="15" customHeight="1">
      <c r="A9" s="36">
        <v>6</v>
      </c>
      <c r="B9" s="46" t="s">
        <v>18</v>
      </c>
      <c r="C9" s="46" t="s">
        <v>19</v>
      </c>
      <c r="D9" s="36" t="s">
        <v>6</v>
      </c>
      <c r="E9" s="46" t="s">
        <v>20</v>
      </c>
      <c r="F9" s="47">
        <v>0.021574074074074075</v>
      </c>
      <c r="G9" s="17" t="str">
        <f t="shared" si="0"/>
        <v>3.34/km</v>
      </c>
      <c r="H9" s="18">
        <f t="shared" si="1"/>
        <v>0.001759259259259259</v>
      </c>
      <c r="I9" s="18">
        <f>F9-INDEX($F$4:$F$101,MATCH(D9,$D$4:$D$101,0))</f>
        <v>0.0012037037037037068</v>
      </c>
    </row>
    <row r="10" spans="1:9" s="1" customFormat="1" ht="15" customHeight="1">
      <c r="A10" s="36">
        <v>7</v>
      </c>
      <c r="B10" s="46" t="s">
        <v>21</v>
      </c>
      <c r="C10" s="46" t="s">
        <v>22</v>
      </c>
      <c r="D10" s="36" t="s">
        <v>23</v>
      </c>
      <c r="E10" s="46" t="s">
        <v>24</v>
      </c>
      <c r="F10" s="47">
        <v>0.02200231481481482</v>
      </c>
      <c r="G10" s="17" t="str">
        <f t="shared" si="0"/>
        <v>3.39/km</v>
      </c>
      <c r="H10" s="18">
        <f t="shared" si="1"/>
        <v>0.002187500000000002</v>
      </c>
      <c r="I10" s="18">
        <f>F10-INDEX($F$4:$F$101,MATCH(D10,$D$4:$D$101,0))</f>
        <v>0</v>
      </c>
    </row>
    <row r="11" spans="1:9" s="1" customFormat="1" ht="15" customHeight="1">
      <c r="A11" s="36">
        <v>8</v>
      </c>
      <c r="B11" s="46" t="s">
        <v>25</v>
      </c>
      <c r="C11" s="46" t="s">
        <v>26</v>
      </c>
      <c r="D11" s="36" t="s">
        <v>2</v>
      </c>
      <c r="E11" s="46" t="s">
        <v>17</v>
      </c>
      <c r="F11" s="47">
        <v>0.02225694444444444</v>
      </c>
      <c r="G11" s="17" t="str">
        <f t="shared" si="0"/>
        <v>3.41/km</v>
      </c>
      <c r="H11" s="18">
        <f t="shared" si="1"/>
        <v>0.002442129629629624</v>
      </c>
      <c r="I11" s="18">
        <f>F11-INDEX($F$4:$F$101,MATCH(D11,$D$4:$D$101,0))</f>
        <v>0.002442129629629624</v>
      </c>
    </row>
    <row r="12" spans="1:9" s="1" customFormat="1" ht="15" customHeight="1">
      <c r="A12" s="36">
        <v>9</v>
      </c>
      <c r="B12" s="46" t="s">
        <v>27</v>
      </c>
      <c r="C12" s="46" t="s">
        <v>28</v>
      </c>
      <c r="D12" s="36" t="s">
        <v>16</v>
      </c>
      <c r="E12" s="46" t="s">
        <v>29</v>
      </c>
      <c r="F12" s="47">
        <v>0.022303240740740738</v>
      </c>
      <c r="G12" s="17" t="str">
        <f t="shared" si="0"/>
        <v>3.41/km</v>
      </c>
      <c r="H12" s="18">
        <f t="shared" si="1"/>
        <v>0.0024884259259259217</v>
      </c>
      <c r="I12" s="18">
        <f>F12-INDEX($F$4:$F$101,MATCH(D12,$D$4:$D$101,0))</f>
        <v>0.0010995370370370308</v>
      </c>
    </row>
    <row r="13" spans="1:9" s="1" customFormat="1" ht="15" customHeight="1">
      <c r="A13" s="36">
        <v>10</v>
      </c>
      <c r="B13" s="46" t="s">
        <v>30</v>
      </c>
      <c r="C13" s="46" t="s">
        <v>31</v>
      </c>
      <c r="D13" s="36" t="s">
        <v>6</v>
      </c>
      <c r="E13" s="46" t="s">
        <v>32</v>
      </c>
      <c r="F13" s="47">
        <v>0.022662037037037036</v>
      </c>
      <c r="G13" s="17" t="str">
        <f t="shared" si="0"/>
        <v>3.45/km</v>
      </c>
      <c r="H13" s="18">
        <f t="shared" si="1"/>
        <v>0.0028472222222222197</v>
      </c>
      <c r="I13" s="18">
        <f>F13-INDEX($F$4:$F$101,MATCH(D13,$D$4:$D$101,0))</f>
        <v>0.0022916666666666675</v>
      </c>
    </row>
    <row r="14" spans="1:9" s="1" customFormat="1" ht="15" customHeight="1">
      <c r="A14" s="36">
        <v>11</v>
      </c>
      <c r="B14" s="46" t="s">
        <v>33</v>
      </c>
      <c r="C14" s="46" t="s">
        <v>34</v>
      </c>
      <c r="D14" s="36" t="s">
        <v>16</v>
      </c>
      <c r="E14" s="46" t="s">
        <v>35</v>
      </c>
      <c r="F14" s="47">
        <v>0.02289351851851852</v>
      </c>
      <c r="G14" s="17" t="str">
        <f t="shared" si="0"/>
        <v>3.47/km</v>
      </c>
      <c r="H14" s="18">
        <f t="shared" si="1"/>
        <v>0.003078703703703705</v>
      </c>
      <c r="I14" s="18">
        <f>F14-INDEX($F$4:$F$101,MATCH(D14,$D$4:$D$101,0))</f>
        <v>0.0016898148148148141</v>
      </c>
    </row>
    <row r="15" spans="1:9" s="1" customFormat="1" ht="15" customHeight="1">
      <c r="A15" s="36">
        <v>12</v>
      </c>
      <c r="B15" s="46" t="s">
        <v>36</v>
      </c>
      <c r="C15" s="46" t="s">
        <v>37</v>
      </c>
      <c r="D15" s="36" t="s">
        <v>23</v>
      </c>
      <c r="E15" s="46" t="s">
        <v>3</v>
      </c>
      <c r="F15" s="47">
        <v>0.02290509259259259</v>
      </c>
      <c r="G15" s="17" t="str">
        <f t="shared" si="0"/>
        <v>3.47/km</v>
      </c>
      <c r="H15" s="18">
        <f t="shared" si="1"/>
        <v>0.003090277777777775</v>
      </c>
      <c r="I15" s="18">
        <f>F15-INDEX($F$4:$F$101,MATCH(D15,$D$4:$D$101,0))</f>
        <v>0.0009027777777777732</v>
      </c>
    </row>
    <row r="16" spans="1:9" s="1" customFormat="1" ht="15" customHeight="1">
      <c r="A16" s="36">
        <v>13</v>
      </c>
      <c r="B16" s="46" t="s">
        <v>38</v>
      </c>
      <c r="C16" s="46" t="s">
        <v>39</v>
      </c>
      <c r="D16" s="36" t="s">
        <v>23</v>
      </c>
      <c r="E16" s="46" t="s">
        <v>40</v>
      </c>
      <c r="F16" s="47">
        <v>0.022997685185185187</v>
      </c>
      <c r="G16" s="17" t="str">
        <f t="shared" si="0"/>
        <v>3.48/km</v>
      </c>
      <c r="H16" s="18">
        <f t="shared" si="1"/>
        <v>0.0031828703703703706</v>
      </c>
      <c r="I16" s="18">
        <f>F16-INDEX($F$4:$F$101,MATCH(D16,$D$4:$D$101,0))</f>
        <v>0.0009953703703703687</v>
      </c>
    </row>
    <row r="17" spans="1:9" s="1" customFormat="1" ht="15" customHeight="1">
      <c r="A17" s="36">
        <v>14</v>
      </c>
      <c r="B17" s="46" t="s">
        <v>41</v>
      </c>
      <c r="C17" s="46" t="s">
        <v>42</v>
      </c>
      <c r="D17" s="36" t="s">
        <v>16</v>
      </c>
      <c r="E17" s="46" t="s">
        <v>3</v>
      </c>
      <c r="F17" s="47">
        <v>0.023310185185185187</v>
      </c>
      <c r="G17" s="17" t="str">
        <f t="shared" si="0"/>
        <v>3.51/km</v>
      </c>
      <c r="H17" s="18">
        <f t="shared" si="1"/>
        <v>0.003495370370370371</v>
      </c>
      <c r="I17" s="18">
        <f>F17-INDEX($F$4:$F$101,MATCH(D17,$D$4:$D$101,0))</f>
        <v>0.00210648148148148</v>
      </c>
    </row>
    <row r="18" spans="1:9" s="1" customFormat="1" ht="15" customHeight="1">
      <c r="A18" s="36">
        <v>15</v>
      </c>
      <c r="B18" s="46" t="s">
        <v>43</v>
      </c>
      <c r="C18" s="46" t="s">
        <v>44</v>
      </c>
      <c r="D18" s="36" t="s">
        <v>16</v>
      </c>
      <c r="E18" s="46" t="s">
        <v>45</v>
      </c>
      <c r="F18" s="47">
        <v>0.023680555555555555</v>
      </c>
      <c r="G18" s="17" t="str">
        <f t="shared" si="0"/>
        <v>3.55/km</v>
      </c>
      <c r="H18" s="18">
        <f t="shared" si="1"/>
        <v>0.003865740740740739</v>
      </c>
      <c r="I18" s="18">
        <f>F18-INDEX($F$4:$F$101,MATCH(D18,$D$4:$D$101,0))</f>
        <v>0.002476851851851848</v>
      </c>
    </row>
    <row r="19" spans="1:9" s="1" customFormat="1" ht="15" customHeight="1">
      <c r="A19" s="36">
        <v>16</v>
      </c>
      <c r="B19" s="46" t="s">
        <v>46</v>
      </c>
      <c r="C19" s="46" t="s">
        <v>47</v>
      </c>
      <c r="D19" s="36" t="s">
        <v>23</v>
      </c>
      <c r="E19" s="46" t="s">
        <v>48</v>
      </c>
      <c r="F19" s="47">
        <v>0.023680555555555555</v>
      </c>
      <c r="G19" s="17" t="str">
        <f t="shared" si="0"/>
        <v>3.55/km</v>
      </c>
      <c r="H19" s="18">
        <f t="shared" si="1"/>
        <v>0.003865740740740739</v>
      </c>
      <c r="I19" s="18">
        <f>F19-INDEX($F$4:$F$101,MATCH(D19,$D$4:$D$101,0))</f>
        <v>0.001678240740740737</v>
      </c>
    </row>
    <row r="20" spans="1:9" s="1" customFormat="1" ht="15" customHeight="1">
      <c r="A20" s="36">
        <v>17</v>
      </c>
      <c r="B20" s="46" t="s">
        <v>49</v>
      </c>
      <c r="C20" s="46" t="s">
        <v>50</v>
      </c>
      <c r="D20" s="36" t="s">
        <v>51</v>
      </c>
      <c r="E20" s="46" t="s">
        <v>52</v>
      </c>
      <c r="F20" s="47">
        <v>0.02369212962962963</v>
      </c>
      <c r="G20" s="17" t="str">
        <f t="shared" si="0"/>
        <v>3.55/km</v>
      </c>
      <c r="H20" s="18">
        <f t="shared" si="1"/>
        <v>0.0038773148148148126</v>
      </c>
      <c r="I20" s="18">
        <f>F20-INDEX($F$4:$F$101,MATCH(D20,$D$4:$D$101,0))</f>
        <v>0</v>
      </c>
    </row>
    <row r="21" spans="1:9" s="1" customFormat="1" ht="15" customHeight="1">
      <c r="A21" s="36">
        <v>18</v>
      </c>
      <c r="B21" s="46" t="s">
        <v>53</v>
      </c>
      <c r="C21" s="46" t="s">
        <v>54</v>
      </c>
      <c r="D21" s="36" t="s">
        <v>23</v>
      </c>
      <c r="E21" s="46" t="s">
        <v>29</v>
      </c>
      <c r="F21" s="47">
        <v>0.02372685185185185</v>
      </c>
      <c r="G21" s="17" t="str">
        <f t="shared" si="0"/>
        <v>3.56/km</v>
      </c>
      <c r="H21" s="18">
        <f t="shared" si="1"/>
        <v>0.003912037037037033</v>
      </c>
      <c r="I21" s="18">
        <f>F21-INDEX($F$4:$F$101,MATCH(D21,$D$4:$D$101,0))</f>
        <v>0.0017245370370370314</v>
      </c>
    </row>
    <row r="22" spans="1:9" s="1" customFormat="1" ht="15" customHeight="1">
      <c r="A22" s="36">
        <v>19</v>
      </c>
      <c r="B22" s="46" t="s">
        <v>55</v>
      </c>
      <c r="C22" s="46" t="s">
        <v>56</v>
      </c>
      <c r="D22" s="36" t="s">
        <v>57</v>
      </c>
      <c r="E22" s="46" t="s">
        <v>52</v>
      </c>
      <c r="F22" s="47">
        <v>0.02377314814814815</v>
      </c>
      <c r="G22" s="17" t="str">
        <f t="shared" si="0"/>
        <v>3.56/km</v>
      </c>
      <c r="H22" s="18">
        <f t="shared" si="1"/>
        <v>0.0039583333333333345</v>
      </c>
      <c r="I22" s="18">
        <f>F22-INDEX($F$4:$F$101,MATCH(D22,$D$4:$D$101,0))</f>
        <v>0</v>
      </c>
    </row>
    <row r="23" spans="1:9" s="1" customFormat="1" ht="15" customHeight="1">
      <c r="A23" s="36">
        <v>20</v>
      </c>
      <c r="B23" s="46" t="s">
        <v>58</v>
      </c>
      <c r="C23" s="46" t="s">
        <v>59</v>
      </c>
      <c r="D23" s="36" t="s">
        <v>16</v>
      </c>
      <c r="E23" s="46" t="s">
        <v>60</v>
      </c>
      <c r="F23" s="47">
        <v>0.024201388888888887</v>
      </c>
      <c r="G23" s="17" t="str">
        <f t="shared" si="0"/>
        <v>4.00/km</v>
      </c>
      <c r="H23" s="18">
        <f t="shared" si="1"/>
        <v>0.0043865740740740705</v>
      </c>
      <c r="I23" s="18">
        <f>F23-INDEX($F$4:$F$101,MATCH(D23,$D$4:$D$101,0))</f>
        <v>0.0029976851851851796</v>
      </c>
    </row>
    <row r="24" spans="1:9" s="1" customFormat="1" ht="15" customHeight="1">
      <c r="A24" s="36">
        <v>21</v>
      </c>
      <c r="B24" s="46" t="s">
        <v>61</v>
      </c>
      <c r="C24" s="46" t="s">
        <v>62</v>
      </c>
      <c r="D24" s="36" t="s">
        <v>63</v>
      </c>
      <c r="E24" s="46" t="s">
        <v>35</v>
      </c>
      <c r="F24" s="47">
        <v>0.02442129629629629</v>
      </c>
      <c r="G24" s="17" t="str">
        <f t="shared" si="0"/>
        <v>4.03/km</v>
      </c>
      <c r="H24" s="18">
        <f t="shared" si="1"/>
        <v>0.004606481481481475</v>
      </c>
      <c r="I24" s="18">
        <f>F24-INDEX($F$4:$F$101,MATCH(D24,$D$4:$D$101,0))</f>
        <v>0</v>
      </c>
    </row>
    <row r="25" spans="1:9" s="1" customFormat="1" ht="15" customHeight="1">
      <c r="A25" s="36">
        <v>22</v>
      </c>
      <c r="B25" s="46" t="s">
        <v>64</v>
      </c>
      <c r="C25" s="46" t="s">
        <v>15</v>
      </c>
      <c r="D25" s="36" t="s">
        <v>23</v>
      </c>
      <c r="E25" s="46" t="s">
        <v>17</v>
      </c>
      <c r="F25" s="47">
        <v>0.024479166666666666</v>
      </c>
      <c r="G25" s="17" t="str">
        <f t="shared" si="0"/>
        <v>4.03/km</v>
      </c>
      <c r="H25" s="18">
        <f t="shared" si="1"/>
        <v>0.00466435185185185</v>
      </c>
      <c r="I25" s="18">
        <f>F25-INDEX($F$4:$F$101,MATCH(D25,$D$4:$D$101,0))</f>
        <v>0.002476851851851848</v>
      </c>
    </row>
    <row r="26" spans="1:9" s="1" customFormat="1" ht="15" customHeight="1">
      <c r="A26" s="36">
        <v>23</v>
      </c>
      <c r="B26" s="46" t="s">
        <v>65</v>
      </c>
      <c r="C26" s="46" t="s">
        <v>44</v>
      </c>
      <c r="D26" s="36" t="s">
        <v>2</v>
      </c>
      <c r="E26" s="46" t="s">
        <v>24</v>
      </c>
      <c r="F26" s="47">
        <v>0.02449074074074074</v>
      </c>
      <c r="G26" s="17" t="str">
        <f t="shared" si="0"/>
        <v>4.03/km</v>
      </c>
      <c r="H26" s="18">
        <f t="shared" si="1"/>
        <v>0.004675925925925924</v>
      </c>
      <c r="I26" s="18">
        <f>F26-INDEX($F$4:$F$101,MATCH(D26,$D$4:$D$101,0))</f>
        <v>0.004675925925925924</v>
      </c>
    </row>
    <row r="27" spans="1:9" s="2" customFormat="1" ht="15" customHeight="1">
      <c r="A27" s="36">
        <v>24</v>
      </c>
      <c r="B27" s="46" t="s">
        <v>66</v>
      </c>
      <c r="C27" s="46" t="s">
        <v>67</v>
      </c>
      <c r="D27" s="36" t="s">
        <v>68</v>
      </c>
      <c r="E27" s="46" t="s">
        <v>69</v>
      </c>
      <c r="F27" s="47">
        <v>0.02449074074074074</v>
      </c>
      <c r="G27" s="17" t="str">
        <f t="shared" si="0"/>
        <v>4.03/km</v>
      </c>
      <c r="H27" s="18">
        <f t="shared" si="1"/>
        <v>0.004675925925925924</v>
      </c>
      <c r="I27" s="18">
        <f>F27-INDEX($F$4:$F$101,MATCH(D27,$D$4:$D$101,0))</f>
        <v>0</v>
      </c>
    </row>
    <row r="28" spans="1:9" s="1" customFormat="1" ht="15" customHeight="1">
      <c r="A28" s="36">
        <v>25</v>
      </c>
      <c r="B28" s="46" t="s">
        <v>70</v>
      </c>
      <c r="C28" s="46" t="s">
        <v>71</v>
      </c>
      <c r="D28" s="36" t="s">
        <v>23</v>
      </c>
      <c r="E28" s="46" t="s">
        <v>24</v>
      </c>
      <c r="F28" s="47">
        <v>0.024502314814814814</v>
      </c>
      <c r="G28" s="17" t="str">
        <f t="shared" si="0"/>
        <v>4.03/km</v>
      </c>
      <c r="H28" s="18">
        <f t="shared" si="1"/>
        <v>0.004687499999999997</v>
      </c>
      <c r="I28" s="18">
        <f>F28-INDEX($F$4:$F$101,MATCH(D28,$D$4:$D$101,0))</f>
        <v>0.0024999999999999953</v>
      </c>
    </row>
    <row r="29" spans="1:9" s="1" customFormat="1" ht="15" customHeight="1">
      <c r="A29" s="36">
        <v>26</v>
      </c>
      <c r="B29" s="46" t="s">
        <v>72</v>
      </c>
      <c r="C29" s="46" t="s">
        <v>34</v>
      </c>
      <c r="D29" s="36" t="s">
        <v>23</v>
      </c>
      <c r="E29" s="46" t="s">
        <v>24</v>
      </c>
      <c r="F29" s="47">
        <v>0.024502314814814814</v>
      </c>
      <c r="G29" s="17" t="str">
        <f t="shared" si="0"/>
        <v>4.03/km</v>
      </c>
      <c r="H29" s="18">
        <f t="shared" si="1"/>
        <v>0.004687499999999997</v>
      </c>
      <c r="I29" s="18">
        <f>F29-INDEX($F$4:$F$101,MATCH(D29,$D$4:$D$101,0))</f>
        <v>0.0024999999999999953</v>
      </c>
    </row>
    <row r="30" spans="1:9" s="1" customFormat="1" ht="15" customHeight="1">
      <c r="A30" s="36">
        <v>27</v>
      </c>
      <c r="B30" s="46" t="s">
        <v>73</v>
      </c>
      <c r="C30" s="46" t="s">
        <v>74</v>
      </c>
      <c r="D30" s="36" t="s">
        <v>75</v>
      </c>
      <c r="E30" s="46" t="s">
        <v>48</v>
      </c>
      <c r="F30" s="47">
        <v>0.02462962962962963</v>
      </c>
      <c r="G30" s="17" t="str">
        <f t="shared" si="0"/>
        <v>4.05/km</v>
      </c>
      <c r="H30" s="18">
        <f t="shared" si="1"/>
        <v>0.0048148148148148134</v>
      </c>
      <c r="I30" s="18">
        <f>F30-INDEX($F$4:$F$101,MATCH(D30,$D$4:$D$101,0))</f>
        <v>0</v>
      </c>
    </row>
    <row r="31" spans="1:9" s="1" customFormat="1" ht="15" customHeight="1">
      <c r="A31" s="36">
        <v>28</v>
      </c>
      <c r="B31" s="46" t="s">
        <v>76</v>
      </c>
      <c r="C31" s="46" t="s">
        <v>77</v>
      </c>
      <c r="D31" s="36" t="s">
        <v>16</v>
      </c>
      <c r="E31" s="46" t="s">
        <v>35</v>
      </c>
      <c r="F31" s="47">
        <v>0.02466435185185185</v>
      </c>
      <c r="G31" s="17" t="str">
        <f t="shared" si="0"/>
        <v>4.05/km</v>
      </c>
      <c r="H31" s="18">
        <f t="shared" si="1"/>
        <v>0.004849537037037034</v>
      </c>
      <c r="I31" s="18">
        <f>F31-INDEX($F$4:$F$101,MATCH(D31,$D$4:$D$101,0))</f>
        <v>0.0034606481481481433</v>
      </c>
    </row>
    <row r="32" spans="1:9" s="1" customFormat="1" ht="15" customHeight="1">
      <c r="A32" s="36">
        <v>29</v>
      </c>
      <c r="B32" s="46" t="s">
        <v>78</v>
      </c>
      <c r="C32" s="46" t="s">
        <v>79</v>
      </c>
      <c r="D32" s="36" t="s">
        <v>23</v>
      </c>
      <c r="E32" s="46" t="s">
        <v>24</v>
      </c>
      <c r="F32" s="47">
        <v>0.0246875</v>
      </c>
      <c r="G32" s="17" t="str">
        <f t="shared" si="0"/>
        <v>4.05/km</v>
      </c>
      <c r="H32" s="18">
        <f aca="true" t="shared" si="2" ref="H32:H42">F32-$F$4</f>
        <v>0.004872685185185185</v>
      </c>
      <c r="I32" s="18">
        <f>F32-INDEX($F$4:$F$101,MATCH(D32,$D$4:$D$101,0))</f>
        <v>0.002685185185185183</v>
      </c>
    </row>
    <row r="33" spans="1:9" s="1" customFormat="1" ht="15" customHeight="1">
      <c r="A33" s="36">
        <v>30</v>
      </c>
      <c r="B33" s="46" t="s">
        <v>80</v>
      </c>
      <c r="C33" s="46" t="s">
        <v>81</v>
      </c>
      <c r="D33" s="36" t="s">
        <v>16</v>
      </c>
      <c r="E33" s="46" t="s">
        <v>24</v>
      </c>
      <c r="F33" s="47">
        <v>0.02488425925925926</v>
      </c>
      <c r="G33" s="17" t="str">
        <f t="shared" si="0"/>
        <v>4.07/km</v>
      </c>
      <c r="H33" s="18">
        <f t="shared" si="2"/>
        <v>0.005069444444444442</v>
      </c>
      <c r="I33" s="18">
        <f>F33-INDEX($F$4:$F$101,MATCH(D33,$D$4:$D$101,0))</f>
        <v>0.0036805555555555515</v>
      </c>
    </row>
    <row r="34" spans="1:9" s="1" customFormat="1" ht="15" customHeight="1">
      <c r="A34" s="36">
        <v>31</v>
      </c>
      <c r="B34" s="46" t="s">
        <v>82</v>
      </c>
      <c r="C34" s="46" t="s">
        <v>83</v>
      </c>
      <c r="D34" s="36" t="s">
        <v>6</v>
      </c>
      <c r="E34" s="46" t="s">
        <v>84</v>
      </c>
      <c r="F34" s="47">
        <v>0.02515046296296296</v>
      </c>
      <c r="G34" s="17" t="str">
        <f t="shared" si="0"/>
        <v>4.10/km</v>
      </c>
      <c r="H34" s="18">
        <f t="shared" si="2"/>
        <v>0.005335648148148145</v>
      </c>
      <c r="I34" s="18">
        <f>F34-INDEX($F$4:$F$101,MATCH(D34,$D$4:$D$101,0))</f>
        <v>0.004780092592592593</v>
      </c>
    </row>
    <row r="35" spans="1:9" s="1" customFormat="1" ht="15" customHeight="1">
      <c r="A35" s="36">
        <v>32</v>
      </c>
      <c r="B35" s="46" t="s">
        <v>85</v>
      </c>
      <c r="C35" s="46" t="s">
        <v>86</v>
      </c>
      <c r="D35" s="36" t="s">
        <v>23</v>
      </c>
      <c r="E35" s="46" t="s">
        <v>87</v>
      </c>
      <c r="F35" s="47">
        <v>0.02539351851851852</v>
      </c>
      <c r="G35" s="17" t="str">
        <f t="shared" si="0"/>
        <v>4.12/km</v>
      </c>
      <c r="H35" s="18">
        <f t="shared" si="2"/>
        <v>0.005578703703703704</v>
      </c>
      <c r="I35" s="18">
        <f>F35-INDEX($F$4:$F$101,MATCH(D35,$D$4:$D$101,0))</f>
        <v>0.003391203703703702</v>
      </c>
    </row>
    <row r="36" spans="1:9" s="1" customFormat="1" ht="15" customHeight="1">
      <c r="A36" s="36">
        <v>33</v>
      </c>
      <c r="B36" s="46" t="s">
        <v>88</v>
      </c>
      <c r="C36" s="46" t="s">
        <v>89</v>
      </c>
      <c r="D36" s="36" t="s">
        <v>16</v>
      </c>
      <c r="E36" s="46" t="s">
        <v>90</v>
      </c>
      <c r="F36" s="47">
        <v>0.025775462962962962</v>
      </c>
      <c r="G36" s="17" t="str">
        <f t="shared" si="0"/>
        <v>4.16/km</v>
      </c>
      <c r="H36" s="18">
        <f t="shared" si="2"/>
        <v>0.0059606481481481455</v>
      </c>
      <c r="I36" s="18">
        <f>F36-INDEX($F$4:$F$101,MATCH(D36,$D$4:$D$101,0))</f>
        <v>0.004571759259259255</v>
      </c>
    </row>
    <row r="37" spans="1:9" s="1" customFormat="1" ht="15" customHeight="1">
      <c r="A37" s="36">
        <v>34</v>
      </c>
      <c r="B37" s="46" t="s">
        <v>91</v>
      </c>
      <c r="C37" s="46" t="s">
        <v>92</v>
      </c>
      <c r="D37" s="36" t="s">
        <v>6</v>
      </c>
      <c r="E37" s="46" t="s">
        <v>24</v>
      </c>
      <c r="F37" s="47">
        <v>0.02579861111111111</v>
      </c>
      <c r="G37" s="17" t="str">
        <f t="shared" si="0"/>
        <v>4.16/km</v>
      </c>
      <c r="H37" s="18">
        <f t="shared" si="2"/>
        <v>0.005983796296296293</v>
      </c>
      <c r="I37" s="18">
        <f>F37-INDEX($F$4:$F$101,MATCH(D37,$D$4:$D$101,0))</f>
        <v>0.00542824074074074</v>
      </c>
    </row>
    <row r="38" spans="1:9" s="1" customFormat="1" ht="15" customHeight="1">
      <c r="A38" s="36">
        <v>35</v>
      </c>
      <c r="B38" s="46" t="s">
        <v>55</v>
      </c>
      <c r="C38" s="46" t="s">
        <v>93</v>
      </c>
      <c r="D38" s="36" t="s">
        <v>2</v>
      </c>
      <c r="E38" s="46" t="s">
        <v>84</v>
      </c>
      <c r="F38" s="47">
        <v>0.026087962962962966</v>
      </c>
      <c r="G38" s="17" t="str">
        <f t="shared" si="0"/>
        <v>4.19/km</v>
      </c>
      <c r="H38" s="18">
        <f t="shared" si="2"/>
        <v>0.006273148148148149</v>
      </c>
      <c r="I38" s="18">
        <f>F38-INDEX($F$4:$F$101,MATCH(D38,$D$4:$D$101,0))</f>
        <v>0.006273148148148149</v>
      </c>
    </row>
    <row r="39" spans="1:9" s="1" customFormat="1" ht="15" customHeight="1">
      <c r="A39" s="36">
        <v>36</v>
      </c>
      <c r="B39" s="46" t="s">
        <v>94</v>
      </c>
      <c r="C39" s="46" t="s">
        <v>95</v>
      </c>
      <c r="D39" s="36" t="s">
        <v>96</v>
      </c>
      <c r="E39" s="46" t="s">
        <v>17</v>
      </c>
      <c r="F39" s="47">
        <v>0.026238425925925925</v>
      </c>
      <c r="G39" s="17" t="str">
        <f t="shared" si="0"/>
        <v>4.21/km</v>
      </c>
      <c r="H39" s="18">
        <f t="shared" si="2"/>
        <v>0.006423611111111109</v>
      </c>
      <c r="I39" s="18">
        <f>F39-INDEX($F$4:$F$101,MATCH(D39,$D$4:$D$101,0))</f>
        <v>0</v>
      </c>
    </row>
    <row r="40" spans="1:9" s="1" customFormat="1" ht="15" customHeight="1">
      <c r="A40" s="36">
        <v>37</v>
      </c>
      <c r="B40" s="46" t="s">
        <v>97</v>
      </c>
      <c r="C40" s="46" t="s">
        <v>50</v>
      </c>
      <c r="D40" s="36" t="s">
        <v>98</v>
      </c>
      <c r="E40" s="46" t="s">
        <v>84</v>
      </c>
      <c r="F40" s="47">
        <v>0.026377314814814815</v>
      </c>
      <c r="G40" s="17" t="str">
        <f t="shared" si="0"/>
        <v>4.22/km</v>
      </c>
      <c r="H40" s="18">
        <f t="shared" si="2"/>
        <v>0.006562499999999999</v>
      </c>
      <c r="I40" s="18">
        <f>F40-INDEX($F$4:$F$101,MATCH(D40,$D$4:$D$101,0))</f>
        <v>0</v>
      </c>
    </row>
    <row r="41" spans="1:9" s="1" customFormat="1" ht="15" customHeight="1">
      <c r="A41" s="36">
        <v>38</v>
      </c>
      <c r="B41" s="46" t="s">
        <v>99</v>
      </c>
      <c r="C41" s="46" t="s">
        <v>15</v>
      </c>
      <c r="D41" s="36" t="s">
        <v>98</v>
      </c>
      <c r="E41" s="46" t="s">
        <v>84</v>
      </c>
      <c r="F41" s="47">
        <v>0.02648148148148148</v>
      </c>
      <c r="G41" s="17" t="str">
        <f t="shared" si="0"/>
        <v>4.23/km</v>
      </c>
      <c r="H41" s="18">
        <f t="shared" si="2"/>
        <v>0.0066666666666666645</v>
      </c>
      <c r="I41" s="18">
        <f>F41-INDEX($F$4:$F$101,MATCH(D41,$D$4:$D$101,0))</f>
        <v>0.0001041666666666656</v>
      </c>
    </row>
    <row r="42" spans="1:9" s="1" customFormat="1" ht="15" customHeight="1">
      <c r="A42" s="36">
        <v>39</v>
      </c>
      <c r="B42" s="46" t="s">
        <v>100</v>
      </c>
      <c r="C42" s="46" t="s">
        <v>62</v>
      </c>
      <c r="D42" s="36" t="s">
        <v>16</v>
      </c>
      <c r="E42" s="46" t="s">
        <v>24</v>
      </c>
      <c r="F42" s="47">
        <v>0.026712962962962966</v>
      </c>
      <c r="G42" s="17" t="str">
        <f t="shared" si="0"/>
        <v>4.25/km</v>
      </c>
      <c r="H42" s="18">
        <f aca="true" t="shared" si="3" ref="H42:H71">F42-$F$4</f>
        <v>0.00689814814814815</v>
      </c>
      <c r="I42" s="18">
        <f aca="true" t="shared" si="4" ref="I42:I71">F42-INDEX($F$4:$F$101,MATCH(D42,$D$4:$D$101,0))</f>
        <v>0.005509259259259259</v>
      </c>
    </row>
    <row r="43" spans="1:9" ht="15" customHeight="1">
      <c r="A43" s="36">
        <v>40</v>
      </c>
      <c r="B43" s="46" t="s">
        <v>101</v>
      </c>
      <c r="C43" s="46" t="s">
        <v>86</v>
      </c>
      <c r="D43" s="36" t="s">
        <v>2</v>
      </c>
      <c r="E43" s="46" t="s">
        <v>102</v>
      </c>
      <c r="F43" s="47">
        <v>0.026863425925925926</v>
      </c>
      <c r="G43" s="17" t="str">
        <f t="shared" si="0"/>
        <v>4.27/km</v>
      </c>
      <c r="H43" s="18">
        <f t="shared" si="3"/>
        <v>0.00704861111111111</v>
      </c>
      <c r="I43" s="18">
        <f t="shared" si="4"/>
        <v>0.00704861111111111</v>
      </c>
    </row>
    <row r="44" spans="1:9" ht="15" customHeight="1">
      <c r="A44" s="36">
        <v>41</v>
      </c>
      <c r="B44" s="46" t="s">
        <v>103</v>
      </c>
      <c r="C44" s="46" t="s">
        <v>104</v>
      </c>
      <c r="D44" s="36" t="s">
        <v>6</v>
      </c>
      <c r="E44" s="46" t="s">
        <v>105</v>
      </c>
      <c r="F44" s="47">
        <v>0.02693287037037037</v>
      </c>
      <c r="G44" s="17" t="str">
        <f t="shared" si="0"/>
        <v>4.27/km</v>
      </c>
      <c r="H44" s="18">
        <f t="shared" si="3"/>
        <v>0.0071180555555555546</v>
      </c>
      <c r="I44" s="18">
        <f t="shared" si="4"/>
        <v>0.006562500000000002</v>
      </c>
    </row>
    <row r="45" spans="1:9" ht="15" customHeight="1">
      <c r="A45" s="36">
        <v>42</v>
      </c>
      <c r="B45" s="46" t="s">
        <v>106</v>
      </c>
      <c r="C45" s="46" t="s">
        <v>59</v>
      </c>
      <c r="D45" s="36" t="s">
        <v>75</v>
      </c>
      <c r="E45" s="46" t="s">
        <v>3</v>
      </c>
      <c r="F45" s="47">
        <v>0.02704861111111111</v>
      </c>
      <c r="G45" s="17" t="str">
        <f t="shared" si="0"/>
        <v>4.29/km</v>
      </c>
      <c r="H45" s="18">
        <f t="shared" si="3"/>
        <v>0.007233796296296294</v>
      </c>
      <c r="I45" s="18">
        <f t="shared" si="4"/>
        <v>0.0024189814814814803</v>
      </c>
    </row>
    <row r="46" spans="1:9" ht="15" customHeight="1">
      <c r="A46" s="36">
        <v>43</v>
      </c>
      <c r="B46" s="46" t="s">
        <v>107</v>
      </c>
      <c r="C46" s="46" t="s">
        <v>108</v>
      </c>
      <c r="D46" s="36" t="s">
        <v>23</v>
      </c>
      <c r="E46" s="46" t="s">
        <v>7</v>
      </c>
      <c r="F46" s="47">
        <v>0.027233796296296298</v>
      </c>
      <c r="G46" s="17" t="str">
        <f t="shared" si="0"/>
        <v>4.30/km</v>
      </c>
      <c r="H46" s="18">
        <f t="shared" si="3"/>
        <v>0.007418981481481481</v>
      </c>
      <c r="I46" s="18">
        <f t="shared" si="4"/>
        <v>0.005231481481481479</v>
      </c>
    </row>
    <row r="47" spans="1:9" ht="15" customHeight="1">
      <c r="A47" s="36">
        <v>44</v>
      </c>
      <c r="B47" s="46" t="s">
        <v>109</v>
      </c>
      <c r="C47" s="46" t="s">
        <v>110</v>
      </c>
      <c r="D47" s="36" t="s">
        <v>75</v>
      </c>
      <c r="E47" s="46" t="s">
        <v>29</v>
      </c>
      <c r="F47" s="47">
        <v>0.027268518518518515</v>
      </c>
      <c r="G47" s="17" t="str">
        <f t="shared" si="0"/>
        <v>4.31/km</v>
      </c>
      <c r="H47" s="18">
        <f t="shared" si="3"/>
        <v>0.0074537037037036985</v>
      </c>
      <c r="I47" s="18">
        <f t="shared" si="4"/>
        <v>0.002638888888888885</v>
      </c>
    </row>
    <row r="48" spans="1:9" ht="15" customHeight="1">
      <c r="A48" s="36">
        <v>45</v>
      </c>
      <c r="B48" s="46" t="s">
        <v>70</v>
      </c>
      <c r="C48" s="46" t="s">
        <v>111</v>
      </c>
      <c r="D48" s="36" t="s">
        <v>112</v>
      </c>
      <c r="E48" s="46" t="s">
        <v>17</v>
      </c>
      <c r="F48" s="47">
        <v>0.027291666666666662</v>
      </c>
      <c r="G48" s="17" t="str">
        <f t="shared" si="0"/>
        <v>4.31/km</v>
      </c>
      <c r="H48" s="18">
        <f t="shared" si="3"/>
        <v>0.007476851851851846</v>
      </c>
      <c r="I48" s="18">
        <f t="shared" si="4"/>
        <v>0</v>
      </c>
    </row>
    <row r="49" spans="1:9" ht="15" customHeight="1">
      <c r="A49" s="36">
        <v>46</v>
      </c>
      <c r="B49" s="46" t="s">
        <v>113</v>
      </c>
      <c r="C49" s="46" t="s">
        <v>114</v>
      </c>
      <c r="D49" s="36" t="s">
        <v>2</v>
      </c>
      <c r="E49" s="46" t="s">
        <v>3</v>
      </c>
      <c r="F49" s="47">
        <v>0.027303240740740743</v>
      </c>
      <c r="G49" s="17" t="str">
        <f t="shared" si="0"/>
        <v>4.31/km</v>
      </c>
      <c r="H49" s="18">
        <f t="shared" si="3"/>
        <v>0.007488425925925926</v>
      </c>
      <c r="I49" s="18">
        <f t="shared" si="4"/>
        <v>0.007488425925925926</v>
      </c>
    </row>
    <row r="50" spans="1:9" ht="15" customHeight="1">
      <c r="A50" s="36">
        <v>47</v>
      </c>
      <c r="B50" s="46" t="s">
        <v>115</v>
      </c>
      <c r="C50" s="46" t="s">
        <v>116</v>
      </c>
      <c r="D50" s="36" t="s">
        <v>75</v>
      </c>
      <c r="E50" s="46" t="s">
        <v>24</v>
      </c>
      <c r="F50" s="47">
        <v>0.02732638888888889</v>
      </c>
      <c r="G50" s="17" t="str">
        <f t="shared" si="0"/>
        <v>4.31/km</v>
      </c>
      <c r="H50" s="18">
        <f t="shared" si="3"/>
        <v>0.007511574074074073</v>
      </c>
      <c r="I50" s="18">
        <f t="shared" si="4"/>
        <v>0.00269675925925926</v>
      </c>
    </row>
    <row r="51" spans="1:9" ht="15" customHeight="1">
      <c r="A51" s="36">
        <v>48</v>
      </c>
      <c r="B51" s="46" t="s">
        <v>117</v>
      </c>
      <c r="C51" s="46" t="s">
        <v>118</v>
      </c>
      <c r="D51" s="36" t="s">
        <v>96</v>
      </c>
      <c r="E51" s="46" t="s">
        <v>35</v>
      </c>
      <c r="F51" s="47">
        <v>0.027511574074074074</v>
      </c>
      <c r="G51" s="17" t="str">
        <f t="shared" si="0"/>
        <v>4.33/km</v>
      </c>
      <c r="H51" s="18">
        <f t="shared" si="3"/>
        <v>0.007696759259259257</v>
      </c>
      <c r="I51" s="18">
        <f t="shared" si="4"/>
        <v>0.0012731481481481483</v>
      </c>
    </row>
    <row r="52" spans="1:9" ht="15" customHeight="1">
      <c r="A52" s="36">
        <v>49</v>
      </c>
      <c r="B52" s="46" t="s">
        <v>119</v>
      </c>
      <c r="C52" s="46" t="s">
        <v>120</v>
      </c>
      <c r="D52" s="36" t="s">
        <v>75</v>
      </c>
      <c r="E52" s="46" t="s">
        <v>24</v>
      </c>
      <c r="F52" s="47">
        <v>0.027592592592592596</v>
      </c>
      <c r="G52" s="17" t="str">
        <f t="shared" si="0"/>
        <v>4.34/km</v>
      </c>
      <c r="H52" s="18">
        <f t="shared" si="3"/>
        <v>0.007777777777777779</v>
      </c>
      <c r="I52" s="18">
        <f t="shared" si="4"/>
        <v>0.002962962962962966</v>
      </c>
    </row>
    <row r="53" spans="1:9" ht="15" customHeight="1">
      <c r="A53" s="36">
        <v>50</v>
      </c>
      <c r="B53" s="46" t="s">
        <v>121</v>
      </c>
      <c r="C53" s="46" t="s">
        <v>122</v>
      </c>
      <c r="D53" s="36" t="s">
        <v>2</v>
      </c>
      <c r="E53" s="46" t="s">
        <v>24</v>
      </c>
      <c r="F53" s="47">
        <v>0.027604166666666666</v>
      </c>
      <c r="G53" s="17" t="str">
        <f t="shared" si="0"/>
        <v>4.34/km</v>
      </c>
      <c r="H53" s="18">
        <f t="shared" si="3"/>
        <v>0.007789351851851849</v>
      </c>
      <c r="I53" s="18">
        <f t="shared" si="4"/>
        <v>0.007789351851851849</v>
      </c>
    </row>
    <row r="54" spans="1:9" ht="15" customHeight="1">
      <c r="A54" s="36">
        <v>51</v>
      </c>
      <c r="B54" s="46" t="s">
        <v>123</v>
      </c>
      <c r="C54" s="46" t="s">
        <v>124</v>
      </c>
      <c r="D54" s="36" t="s">
        <v>75</v>
      </c>
      <c r="E54" s="46" t="s">
        <v>125</v>
      </c>
      <c r="F54" s="47">
        <v>0.027615740740740743</v>
      </c>
      <c r="G54" s="17" t="str">
        <f t="shared" si="0"/>
        <v>4.34/km</v>
      </c>
      <c r="H54" s="18">
        <f t="shared" si="3"/>
        <v>0.007800925925925926</v>
      </c>
      <c r="I54" s="18">
        <f t="shared" si="4"/>
        <v>0.002986111111111113</v>
      </c>
    </row>
    <row r="55" spans="1:9" ht="15" customHeight="1">
      <c r="A55" s="36">
        <v>52</v>
      </c>
      <c r="B55" s="46" t="s">
        <v>126</v>
      </c>
      <c r="C55" s="46" t="s">
        <v>127</v>
      </c>
      <c r="D55" s="36" t="s">
        <v>75</v>
      </c>
      <c r="E55" s="46" t="s">
        <v>24</v>
      </c>
      <c r="F55" s="47">
        <v>0.027615740740740743</v>
      </c>
      <c r="G55" s="17" t="str">
        <f t="shared" si="0"/>
        <v>4.34/km</v>
      </c>
      <c r="H55" s="18">
        <f t="shared" si="3"/>
        <v>0.007800925925925926</v>
      </c>
      <c r="I55" s="18">
        <f t="shared" si="4"/>
        <v>0.002986111111111113</v>
      </c>
    </row>
    <row r="56" spans="1:9" ht="15" customHeight="1">
      <c r="A56" s="36">
        <v>53</v>
      </c>
      <c r="B56" s="46" t="s">
        <v>128</v>
      </c>
      <c r="C56" s="46" t="s">
        <v>44</v>
      </c>
      <c r="D56" s="36" t="s">
        <v>23</v>
      </c>
      <c r="E56" s="46" t="s">
        <v>125</v>
      </c>
      <c r="F56" s="47">
        <v>0.02787037037037037</v>
      </c>
      <c r="G56" s="17" t="str">
        <f t="shared" si="0"/>
        <v>4.37/km</v>
      </c>
      <c r="H56" s="18">
        <f t="shared" si="3"/>
        <v>0.008055555555555552</v>
      </c>
      <c r="I56" s="18">
        <f t="shared" si="4"/>
        <v>0.00586805555555555</v>
      </c>
    </row>
    <row r="57" spans="1:9" ht="15" customHeight="1">
      <c r="A57" s="36">
        <v>54</v>
      </c>
      <c r="B57" s="46" t="s">
        <v>129</v>
      </c>
      <c r="C57" s="46" t="s">
        <v>120</v>
      </c>
      <c r="D57" s="36" t="s">
        <v>16</v>
      </c>
      <c r="E57" s="46" t="s">
        <v>24</v>
      </c>
      <c r="F57" s="47">
        <v>0.028067129629629626</v>
      </c>
      <c r="G57" s="17" t="str">
        <f t="shared" si="0"/>
        <v>4.39/km</v>
      </c>
      <c r="H57" s="18">
        <f t="shared" si="3"/>
        <v>0.00825231481481481</v>
      </c>
      <c r="I57" s="18">
        <f t="shared" si="4"/>
        <v>0.006863425925925919</v>
      </c>
    </row>
    <row r="58" spans="1:9" ht="15" customHeight="1">
      <c r="A58" s="36">
        <v>55</v>
      </c>
      <c r="B58" s="46" t="s">
        <v>130</v>
      </c>
      <c r="C58" s="46" t="s">
        <v>131</v>
      </c>
      <c r="D58" s="36" t="s">
        <v>23</v>
      </c>
      <c r="E58" s="46" t="s">
        <v>7</v>
      </c>
      <c r="F58" s="47">
        <v>0.028657407407407406</v>
      </c>
      <c r="G58" s="17" t="str">
        <f t="shared" si="0"/>
        <v>4.45/km</v>
      </c>
      <c r="H58" s="18">
        <f t="shared" si="3"/>
        <v>0.00884259259259259</v>
      </c>
      <c r="I58" s="18">
        <f t="shared" si="4"/>
        <v>0.0066550925925925875</v>
      </c>
    </row>
    <row r="59" spans="1:9" ht="15" customHeight="1">
      <c r="A59" s="36">
        <v>56</v>
      </c>
      <c r="B59" s="46" t="s">
        <v>132</v>
      </c>
      <c r="C59" s="46" t="s">
        <v>133</v>
      </c>
      <c r="D59" s="36" t="s">
        <v>68</v>
      </c>
      <c r="E59" s="46" t="s">
        <v>45</v>
      </c>
      <c r="F59" s="47">
        <v>0.028854166666666667</v>
      </c>
      <c r="G59" s="17" t="str">
        <f t="shared" si="0"/>
        <v>4.47/km</v>
      </c>
      <c r="H59" s="18">
        <f t="shared" si="3"/>
        <v>0.00903935185185185</v>
      </c>
      <c r="I59" s="18">
        <f t="shared" si="4"/>
        <v>0.004363425925925927</v>
      </c>
    </row>
    <row r="60" spans="1:9" ht="15" customHeight="1">
      <c r="A60" s="36">
        <v>57</v>
      </c>
      <c r="B60" s="46" t="s">
        <v>134</v>
      </c>
      <c r="C60" s="46" t="s">
        <v>135</v>
      </c>
      <c r="D60" s="36" t="s">
        <v>75</v>
      </c>
      <c r="E60" s="46" t="s">
        <v>90</v>
      </c>
      <c r="F60" s="47">
        <v>0.028865740740740744</v>
      </c>
      <c r="G60" s="17" t="str">
        <f t="shared" si="0"/>
        <v>4.47/km</v>
      </c>
      <c r="H60" s="18">
        <f t="shared" si="3"/>
        <v>0.009050925925925928</v>
      </c>
      <c r="I60" s="18">
        <f t="shared" si="4"/>
        <v>0.004236111111111114</v>
      </c>
    </row>
    <row r="61" spans="1:9" ht="15" customHeight="1">
      <c r="A61" s="36">
        <v>58</v>
      </c>
      <c r="B61" s="46" t="s">
        <v>136</v>
      </c>
      <c r="C61" s="46" t="s">
        <v>137</v>
      </c>
      <c r="D61" s="36" t="s">
        <v>138</v>
      </c>
      <c r="E61" s="46" t="s">
        <v>45</v>
      </c>
      <c r="F61" s="47">
        <v>0.029039351851851854</v>
      </c>
      <c r="G61" s="17" t="str">
        <f t="shared" si="0"/>
        <v>4.48/km</v>
      </c>
      <c r="H61" s="18">
        <f t="shared" si="3"/>
        <v>0.009224537037037038</v>
      </c>
      <c r="I61" s="18">
        <f t="shared" si="4"/>
        <v>0</v>
      </c>
    </row>
    <row r="62" spans="1:9" ht="15" customHeight="1">
      <c r="A62" s="36">
        <v>59</v>
      </c>
      <c r="B62" s="46" t="s">
        <v>139</v>
      </c>
      <c r="C62" s="46" t="s">
        <v>140</v>
      </c>
      <c r="D62" s="36" t="s">
        <v>57</v>
      </c>
      <c r="E62" s="46" t="s">
        <v>45</v>
      </c>
      <c r="F62" s="47">
        <v>0.029629629629629627</v>
      </c>
      <c r="G62" s="17" t="str">
        <f t="shared" si="0"/>
        <v>4.54/km</v>
      </c>
      <c r="H62" s="18">
        <f t="shared" si="3"/>
        <v>0.009814814814814811</v>
      </c>
      <c r="I62" s="18">
        <f t="shared" si="4"/>
        <v>0.005856481481481476</v>
      </c>
    </row>
    <row r="63" spans="1:9" ht="15" customHeight="1">
      <c r="A63" s="36">
        <v>60</v>
      </c>
      <c r="B63" s="46" t="s">
        <v>141</v>
      </c>
      <c r="C63" s="46" t="s">
        <v>131</v>
      </c>
      <c r="D63" s="36" t="s">
        <v>63</v>
      </c>
      <c r="E63" s="46" t="s">
        <v>142</v>
      </c>
      <c r="F63" s="47">
        <v>0.029675925925925925</v>
      </c>
      <c r="G63" s="17" t="str">
        <f t="shared" si="0"/>
        <v>4.55/km</v>
      </c>
      <c r="H63" s="18">
        <f t="shared" si="3"/>
        <v>0.009861111111111109</v>
      </c>
      <c r="I63" s="18">
        <f t="shared" si="4"/>
        <v>0.005254629629629633</v>
      </c>
    </row>
    <row r="64" spans="1:9" ht="15" customHeight="1">
      <c r="A64" s="36">
        <v>61</v>
      </c>
      <c r="B64" s="46" t="s">
        <v>143</v>
      </c>
      <c r="C64" s="46" t="s">
        <v>15</v>
      </c>
      <c r="D64" s="36" t="s">
        <v>75</v>
      </c>
      <c r="E64" s="46" t="s">
        <v>144</v>
      </c>
      <c r="F64" s="47">
        <v>0.02971064814814815</v>
      </c>
      <c r="G64" s="17" t="str">
        <f t="shared" si="0"/>
        <v>4.55/km</v>
      </c>
      <c r="H64" s="18">
        <f t="shared" si="3"/>
        <v>0.009895833333333333</v>
      </c>
      <c r="I64" s="18">
        <f t="shared" si="4"/>
        <v>0.005081018518518519</v>
      </c>
    </row>
    <row r="65" spans="1:9" ht="15" customHeight="1">
      <c r="A65" s="36">
        <v>62</v>
      </c>
      <c r="B65" s="46" t="s">
        <v>145</v>
      </c>
      <c r="C65" s="46" t="s">
        <v>146</v>
      </c>
      <c r="D65" s="36" t="s">
        <v>147</v>
      </c>
      <c r="E65" s="46" t="s">
        <v>45</v>
      </c>
      <c r="F65" s="47">
        <v>0.030925925925925926</v>
      </c>
      <c r="G65" s="17" t="str">
        <f t="shared" si="0"/>
        <v>5.07/km</v>
      </c>
      <c r="H65" s="18">
        <f t="shared" si="3"/>
        <v>0.01111111111111111</v>
      </c>
      <c r="I65" s="18">
        <f t="shared" si="4"/>
        <v>0</v>
      </c>
    </row>
    <row r="66" spans="1:9" ht="15" customHeight="1">
      <c r="A66" s="36">
        <v>63</v>
      </c>
      <c r="B66" s="46" t="s">
        <v>148</v>
      </c>
      <c r="C66" s="46" t="s">
        <v>149</v>
      </c>
      <c r="D66" s="36" t="s">
        <v>150</v>
      </c>
      <c r="E66" s="46" t="s">
        <v>48</v>
      </c>
      <c r="F66" s="47">
        <v>0.03099537037037037</v>
      </c>
      <c r="G66" s="17" t="str">
        <f t="shared" si="0"/>
        <v>5.08/km</v>
      </c>
      <c r="H66" s="18">
        <f t="shared" si="3"/>
        <v>0.011180555555555555</v>
      </c>
      <c r="I66" s="18">
        <f t="shared" si="4"/>
        <v>0</v>
      </c>
    </row>
    <row r="67" spans="1:9" ht="15" customHeight="1">
      <c r="A67" s="36">
        <v>64</v>
      </c>
      <c r="B67" s="46" t="s">
        <v>151</v>
      </c>
      <c r="C67" s="46" t="s">
        <v>152</v>
      </c>
      <c r="D67" s="36" t="s">
        <v>96</v>
      </c>
      <c r="E67" s="46" t="s">
        <v>35</v>
      </c>
      <c r="F67" s="47">
        <v>0.03116898148148148</v>
      </c>
      <c r="G67" s="17" t="str">
        <f t="shared" si="0"/>
        <v>5.10/km</v>
      </c>
      <c r="H67" s="18">
        <f t="shared" si="3"/>
        <v>0.011354166666666665</v>
      </c>
      <c r="I67" s="18">
        <f t="shared" si="4"/>
        <v>0.004930555555555556</v>
      </c>
    </row>
    <row r="68" spans="1:9" ht="15" customHeight="1">
      <c r="A68" s="36">
        <v>65</v>
      </c>
      <c r="B68" s="46" t="s">
        <v>153</v>
      </c>
      <c r="C68" s="46" t="s">
        <v>154</v>
      </c>
      <c r="D68" s="36" t="s">
        <v>155</v>
      </c>
      <c r="E68" s="46" t="s">
        <v>90</v>
      </c>
      <c r="F68" s="47">
        <v>0.0315625</v>
      </c>
      <c r="G68" s="17" t="str">
        <f>TEXT(INT((HOUR(F68)*3600+MINUTE(F68)*60+SECOND(F68))/$I$2/60),"0")&amp;"."&amp;TEXT(MOD((HOUR(F68)*3600+MINUTE(F68)*60+SECOND(F68))/$I$2,60),"00")&amp;"/km"</f>
        <v>5.13/km</v>
      </c>
      <c r="H68" s="18">
        <f t="shared" si="3"/>
        <v>0.011747685185185184</v>
      </c>
      <c r="I68" s="18">
        <f t="shared" si="4"/>
        <v>0</v>
      </c>
    </row>
    <row r="69" spans="1:9" ht="15" customHeight="1">
      <c r="A69" s="36">
        <v>66</v>
      </c>
      <c r="B69" s="46" t="s">
        <v>65</v>
      </c>
      <c r="C69" s="46" t="s">
        <v>34</v>
      </c>
      <c r="D69" s="36" t="s">
        <v>156</v>
      </c>
      <c r="E69" s="46" t="s">
        <v>24</v>
      </c>
      <c r="F69" s="47">
        <v>0.03177083333333333</v>
      </c>
      <c r="G69" s="17" t="str">
        <f>TEXT(INT((HOUR(F69)*3600+MINUTE(F69)*60+SECOND(F69))/$I$2/60),"0")&amp;"."&amp;TEXT(MOD((HOUR(F69)*3600+MINUTE(F69)*60+SECOND(F69))/$I$2,60),"00")&amp;"/km"</f>
        <v>5.16/km</v>
      </c>
      <c r="H69" s="18">
        <f t="shared" si="3"/>
        <v>0.011956018518518515</v>
      </c>
      <c r="I69" s="18">
        <f t="shared" si="4"/>
        <v>0</v>
      </c>
    </row>
    <row r="70" spans="1:9" ht="15" customHeight="1">
      <c r="A70" s="36">
        <v>67</v>
      </c>
      <c r="B70" s="46" t="s">
        <v>157</v>
      </c>
      <c r="C70" s="46" t="s">
        <v>5</v>
      </c>
      <c r="D70" s="36" t="s">
        <v>155</v>
      </c>
      <c r="E70" s="46" t="s">
        <v>158</v>
      </c>
      <c r="F70" s="47">
        <v>0.034722222222222224</v>
      </c>
      <c r="G70" s="17" t="str">
        <f>TEXT(INT((HOUR(F70)*3600+MINUTE(F70)*60+SECOND(F70))/$I$2/60),"0")&amp;"."&amp;TEXT(MOD((HOUR(F70)*3600+MINUTE(F70)*60+SECOND(F70))/$I$2,60),"00")&amp;"/km"</f>
        <v>5.45/km</v>
      </c>
      <c r="H70" s="18">
        <f t="shared" si="3"/>
        <v>0.014907407407407407</v>
      </c>
      <c r="I70" s="18">
        <f t="shared" si="4"/>
        <v>0.0031597222222222235</v>
      </c>
    </row>
    <row r="71" spans="1:9" ht="15" customHeight="1" thickBot="1">
      <c r="A71" s="37">
        <v>68</v>
      </c>
      <c r="B71" s="48" t="s">
        <v>159</v>
      </c>
      <c r="C71" s="48" t="s">
        <v>44</v>
      </c>
      <c r="D71" s="37" t="s">
        <v>2</v>
      </c>
      <c r="E71" s="48" t="s">
        <v>45</v>
      </c>
      <c r="F71" s="49">
        <v>0.03819444444444444</v>
      </c>
      <c r="G71" s="19" t="str">
        <f>TEXT(INT((HOUR(F71)*3600+MINUTE(F71)*60+SECOND(F71))/$I$2/60),"0")&amp;"."&amp;TEXT(MOD((HOUR(F71)*3600+MINUTE(F71)*60+SECOND(F71))/$I$2,60),"00")&amp;"/km"</f>
        <v>6.19/km</v>
      </c>
      <c r="H71" s="20">
        <f t="shared" si="3"/>
        <v>0.018379629629629624</v>
      </c>
      <c r="I71" s="20">
        <f t="shared" si="4"/>
        <v>0.018379629629629624</v>
      </c>
    </row>
  </sheetData>
  <autoFilter ref="A3:I4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29" t="str">
        <f>Individuale!A1</f>
        <v>CORRI … AMO TELETHON</v>
      </c>
      <c r="B1" s="30"/>
      <c r="C1" s="31"/>
    </row>
    <row r="2" spans="1:3" ht="33" customHeight="1" thickBot="1">
      <c r="A2" s="32" t="str">
        <f>Individuale!A2&amp;" km. "&amp;Individuale!I2</f>
        <v>Ceccano (FR) Italia - Domenica 13/12/2009 km. 8,7</v>
      </c>
      <c r="B2" s="33"/>
      <c r="C2" s="34"/>
    </row>
    <row r="3" spans="1:3" ht="24.75" customHeight="1" thickBot="1">
      <c r="A3" s="12" t="s">
        <v>163</v>
      </c>
      <c r="B3" s="13" t="s">
        <v>167</v>
      </c>
      <c r="C3" s="13" t="s">
        <v>172</v>
      </c>
    </row>
    <row r="4" spans="1:3" ht="15" customHeight="1">
      <c r="A4" s="23">
        <v>1</v>
      </c>
      <c r="B4" s="38" t="s">
        <v>24</v>
      </c>
      <c r="C4" s="39">
        <v>14</v>
      </c>
    </row>
    <row r="5" spans="1:3" ht="15" customHeight="1">
      <c r="A5" s="21">
        <v>2</v>
      </c>
      <c r="B5" s="40" t="s">
        <v>3</v>
      </c>
      <c r="C5" s="41">
        <v>6</v>
      </c>
    </row>
    <row r="6" spans="1:3" ht="15" customHeight="1">
      <c r="A6" s="21">
        <v>3</v>
      </c>
      <c r="B6" s="40" t="s">
        <v>45</v>
      </c>
      <c r="C6" s="41">
        <v>6</v>
      </c>
    </row>
    <row r="7" spans="1:3" ht="15" customHeight="1">
      <c r="A7" s="21">
        <v>4</v>
      </c>
      <c r="B7" s="40" t="s">
        <v>35</v>
      </c>
      <c r="C7" s="41">
        <v>5</v>
      </c>
    </row>
    <row r="8" spans="1:3" ht="15" customHeight="1">
      <c r="A8" s="21">
        <v>5</v>
      </c>
      <c r="B8" s="40" t="s">
        <v>17</v>
      </c>
      <c r="C8" s="41">
        <v>5</v>
      </c>
    </row>
    <row r="9" spans="1:3" ht="15" customHeight="1">
      <c r="A9" s="21">
        <v>6</v>
      </c>
      <c r="B9" s="40" t="s">
        <v>84</v>
      </c>
      <c r="C9" s="41">
        <v>4</v>
      </c>
    </row>
    <row r="10" spans="1:3" ht="15" customHeight="1">
      <c r="A10" s="21">
        <v>7</v>
      </c>
      <c r="B10" s="40" t="s">
        <v>7</v>
      </c>
      <c r="C10" s="41">
        <v>3</v>
      </c>
    </row>
    <row r="11" spans="1:3" ht="15" customHeight="1">
      <c r="A11" s="21">
        <v>8</v>
      </c>
      <c r="B11" s="40" t="s">
        <v>48</v>
      </c>
      <c r="C11" s="41">
        <v>3</v>
      </c>
    </row>
    <row r="12" spans="1:3" ht="15" customHeight="1">
      <c r="A12" s="21">
        <v>9</v>
      </c>
      <c r="B12" s="40" t="s">
        <v>90</v>
      </c>
      <c r="C12" s="41">
        <v>3</v>
      </c>
    </row>
    <row r="13" spans="1:3" ht="15" customHeight="1">
      <c r="A13" s="21">
        <v>10</v>
      </c>
      <c r="B13" s="40" t="s">
        <v>29</v>
      </c>
      <c r="C13" s="41">
        <v>3</v>
      </c>
    </row>
    <row r="14" spans="1:3" ht="15" customHeight="1">
      <c r="A14" s="21">
        <v>11</v>
      </c>
      <c r="B14" s="40" t="s">
        <v>52</v>
      </c>
      <c r="C14" s="41">
        <v>2</v>
      </c>
    </row>
    <row r="15" spans="1:3" ht="15" customHeight="1">
      <c r="A15" s="21">
        <v>12</v>
      </c>
      <c r="B15" s="40" t="s">
        <v>125</v>
      </c>
      <c r="C15" s="41">
        <v>2</v>
      </c>
    </row>
    <row r="16" spans="1:3" ht="15" customHeight="1">
      <c r="A16" s="21">
        <v>13</v>
      </c>
      <c r="B16" s="40" t="s">
        <v>32</v>
      </c>
      <c r="C16" s="41">
        <v>1</v>
      </c>
    </row>
    <row r="17" spans="1:3" ht="15" customHeight="1">
      <c r="A17" s="21">
        <v>14</v>
      </c>
      <c r="B17" s="40" t="s">
        <v>144</v>
      </c>
      <c r="C17" s="41">
        <v>1</v>
      </c>
    </row>
    <row r="18" spans="1:3" ht="15" customHeight="1">
      <c r="A18" s="21">
        <v>15</v>
      </c>
      <c r="B18" s="40" t="s">
        <v>105</v>
      </c>
      <c r="C18" s="41">
        <v>1</v>
      </c>
    </row>
    <row r="19" spans="1:3" ht="15" customHeight="1">
      <c r="A19" s="21">
        <v>16</v>
      </c>
      <c r="B19" s="40" t="s">
        <v>158</v>
      </c>
      <c r="C19" s="41">
        <v>1</v>
      </c>
    </row>
    <row r="20" spans="1:3" ht="15" customHeight="1">
      <c r="A20" s="21">
        <v>17</v>
      </c>
      <c r="B20" s="40" t="s">
        <v>60</v>
      </c>
      <c r="C20" s="41">
        <v>1</v>
      </c>
    </row>
    <row r="21" spans="1:3" ht="15" customHeight="1">
      <c r="A21" s="21">
        <v>18</v>
      </c>
      <c r="B21" s="40" t="s">
        <v>40</v>
      </c>
      <c r="C21" s="41">
        <v>1</v>
      </c>
    </row>
    <row r="22" spans="1:3" ht="15" customHeight="1">
      <c r="A22" s="21">
        <v>19</v>
      </c>
      <c r="B22" s="40" t="s">
        <v>11</v>
      </c>
      <c r="C22" s="41">
        <v>1</v>
      </c>
    </row>
    <row r="23" spans="1:3" ht="15" customHeight="1">
      <c r="A23" s="21">
        <v>20</v>
      </c>
      <c r="B23" s="40" t="s">
        <v>142</v>
      </c>
      <c r="C23" s="41">
        <v>1</v>
      </c>
    </row>
    <row r="24" spans="1:3" ht="15" customHeight="1">
      <c r="A24" s="21">
        <v>21</v>
      </c>
      <c r="B24" s="40" t="s">
        <v>87</v>
      </c>
      <c r="C24" s="41">
        <v>1</v>
      </c>
    </row>
    <row r="25" spans="1:3" ht="15" customHeight="1">
      <c r="A25" s="21">
        <v>22</v>
      </c>
      <c r="B25" s="40" t="s">
        <v>20</v>
      </c>
      <c r="C25" s="41">
        <v>1</v>
      </c>
    </row>
    <row r="26" spans="1:3" ht="15" customHeight="1">
      <c r="A26" s="21">
        <v>23</v>
      </c>
      <c r="B26" s="40" t="s">
        <v>69</v>
      </c>
      <c r="C26" s="41">
        <v>1</v>
      </c>
    </row>
    <row r="27" spans="1:3" ht="15" customHeight="1" thickBot="1">
      <c r="A27" s="22">
        <v>24</v>
      </c>
      <c r="B27" s="42" t="s">
        <v>102</v>
      </c>
      <c r="C27" s="43">
        <v>1</v>
      </c>
    </row>
    <row r="28" ht="15" customHeight="1">
      <c r="C28" s="3">
        <f>SUM(C4:C27)</f>
        <v>68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2009-12-28T11:55:38Z</dcterms:modified>
  <cp:category/>
  <cp:version/>
  <cp:contentType/>
  <cp:contentStatus/>
</cp:coreProperties>
</file>