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'Individuale'!$A$4:$I$117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<sst xmlns="http://schemas.openxmlformats.org/spreadsheetml/2006/main" count="517" uniqueCount="252">
  <si>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</si>
  <si>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</si>
  <si>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</si>
  <si>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</si>
  <si>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</si>
  <si>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</si>
  <si>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</si>
  <si>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</si>
  <si>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</si>
  <si>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</si>
  <si>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</si>
  <si>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</si>
  <si>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</si>
  <si>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DANIELE</t>
  </si>
  <si>
    <t>ALESSANDRO</t>
  </si>
  <si>
    <t>ROBERTO</t>
  </si>
  <si>
    <t>MARCO</t>
  </si>
  <si>
    <t>GIUSEPPE</t>
  </si>
  <si>
    <t>FRANCESCO</t>
  </si>
  <si>
    <t>FABIO</t>
  </si>
  <si>
    <t>LUCA</t>
  </si>
  <si>
    <t>STEFANO</t>
  </si>
  <si>
    <t>CLAUDIO</t>
  </si>
  <si>
    <t>MASSIMO</t>
  </si>
  <si>
    <t>ANTONIO</t>
  </si>
  <si>
    <t>ANGELO</t>
  </si>
  <si>
    <t>LUPI</t>
  </si>
  <si>
    <t>SIMONE</t>
  </si>
  <si>
    <t>EMILIANO</t>
  </si>
  <si>
    <t>ANDREA</t>
  </si>
  <si>
    <t>MAURIZIO</t>
  </si>
  <si>
    <t>EMANUELE</t>
  </si>
  <si>
    <t>FABRIZIO</t>
  </si>
  <si>
    <t>ENZO</t>
  </si>
  <si>
    <t>GIAMPIERO</t>
  </si>
  <si>
    <t>TERENZIO</t>
  </si>
  <si>
    <t>DANILO</t>
  </si>
  <si>
    <t>DARIO</t>
  </si>
  <si>
    <t>MARATHON CLUB ROMA</t>
  </si>
  <si>
    <t>PELOSI</t>
  </si>
  <si>
    <t>LUCIANO</t>
  </si>
  <si>
    <t>CORSA DEI SANTI</t>
  </si>
  <si>
    <t>GIULIO</t>
  </si>
  <si>
    <t>LUDOVICO</t>
  </si>
  <si>
    <t>ANGELELLI</t>
  </si>
  <si>
    <t>TRAIL DEI DUE LAGHI</t>
  </si>
  <si>
    <t>TAGLIAFERRI</t>
  </si>
  <si>
    <t>FORNITI</t>
  </si>
  <si>
    <t>POMPEI</t>
  </si>
  <si>
    <t>DI BONIFACIO</t>
  </si>
  <si>
    <t>BIGI</t>
  </si>
  <si>
    <t>MONCALIERI</t>
  </si>
  <si>
    <t>RIZZUTO</t>
  </si>
  <si>
    <t>SABATUCCI</t>
  </si>
  <si>
    <t>OLIMPICA FLAMINIA</t>
  </si>
  <si>
    <t>SALVATORE</t>
  </si>
  <si>
    <t>ELEONORA</t>
  </si>
  <si>
    <t>UISP ROMA</t>
  </si>
  <si>
    <t>RUNCARD</t>
  </si>
  <si>
    <t>VITTORIO</t>
  </si>
  <si>
    <t>MANUEL</t>
  </si>
  <si>
    <t>PAOLO</t>
  </si>
  <si>
    <t>MONICA</t>
  </si>
  <si>
    <t>FRANCO</t>
  </si>
  <si>
    <t>LORELLA</t>
  </si>
  <si>
    <t>SOLENNE</t>
  </si>
  <si>
    <t>SERGIO</t>
  </si>
  <si>
    <t>MARIANO</t>
  </si>
  <si>
    <t>LAURA</t>
  </si>
  <si>
    <t>SILVIA</t>
  </si>
  <si>
    <t>FELIZIANI</t>
  </si>
  <si>
    <t>ALDO</t>
  </si>
  <si>
    <t>DIEGO</t>
  </si>
  <si>
    <t>CHIARA</t>
  </si>
  <si>
    <t>CINZIA</t>
  </si>
  <si>
    <t>FRANCESCA</t>
  </si>
  <si>
    <t>CAVALIERI</t>
  </si>
  <si>
    <t>DONATI</t>
  </si>
  <si>
    <t>PIERO</t>
  </si>
  <si>
    <t>CARDILLI</t>
  </si>
  <si>
    <t>MANCINI</t>
  </si>
  <si>
    <t>ASD RINCORRO</t>
  </si>
  <si>
    <t>RICCI</t>
  </si>
  <si>
    <t>DANIELA</t>
  </si>
  <si>
    <t>MAGGI</t>
  </si>
  <si>
    <t>ARMANDO</t>
  </si>
  <si>
    <t>DE SANTIS</t>
  </si>
  <si>
    <t>ANGELA</t>
  </si>
  <si>
    <t>MASSARI</t>
  </si>
  <si>
    <t>MARIA PAOLA</t>
  </si>
  <si>
    <t>BALDASSARRE</t>
  </si>
  <si>
    <t>VALENTINA</t>
  </si>
  <si>
    <t>TIZIANA</t>
  </si>
  <si>
    <t>EUGENIO</t>
  </si>
  <si>
    <t>A.S.D. PODISTICA SOLIDARIETA'</t>
  </si>
  <si>
    <t>ROMANO</t>
  </si>
  <si>
    <t>FIORINI</t>
  </si>
  <si>
    <t>ROCCO</t>
  </si>
  <si>
    <t>ESPOSITO</t>
  </si>
  <si>
    <t>M40</t>
  </si>
  <si>
    <t>M35</t>
  </si>
  <si>
    <t>M50</t>
  </si>
  <si>
    <t>M45</t>
  </si>
  <si>
    <t>M55</t>
  </si>
  <si>
    <t>DANIEL</t>
  </si>
  <si>
    <t>M60</t>
  </si>
  <si>
    <t>BALDELLI</t>
  </si>
  <si>
    <t>BEVILACQUA</t>
  </si>
  <si>
    <t>SILVANO</t>
  </si>
  <si>
    <t>COLETTA</t>
  </si>
  <si>
    <t>M65</t>
  </si>
  <si>
    <t>CATERINA</t>
  </si>
  <si>
    <t>SABINA MARATHON CLUB</t>
  </si>
  <si>
    <t>U.S. ROMA 83</t>
  </si>
  <si>
    <t>MARIANI</t>
  </si>
  <si>
    <t>G.S. LITAL</t>
  </si>
  <si>
    <t>TONANZI</t>
  </si>
  <si>
    <t>MORENA</t>
  </si>
  <si>
    <t>FLAVIA</t>
  </si>
  <si>
    <t>STELLA</t>
  </si>
  <si>
    <t>LBM SPORT</t>
  </si>
  <si>
    <t>CADME PARRA</t>
  </si>
  <si>
    <t>MESIAS</t>
  </si>
  <si>
    <t>G.S. FALERIA</t>
  </si>
  <si>
    <t>COIANIZ</t>
  </si>
  <si>
    <t>ASD ATLETICA PEGASO</t>
  </si>
  <si>
    <t>CASSETTI</t>
  </si>
  <si>
    <t>QUELLI CHE LO SPORT</t>
  </si>
  <si>
    <t>POLINARI</t>
  </si>
  <si>
    <t>COMINA</t>
  </si>
  <si>
    <t>ASD VITAMINA RUNNING TEAM</t>
  </si>
  <si>
    <t>MOLLICA</t>
  </si>
  <si>
    <t>MARIN</t>
  </si>
  <si>
    <t>SEBASTIAN</t>
  </si>
  <si>
    <t>NATURALMENTE CASTELNUOVO</t>
  </si>
  <si>
    <t>CALABRESE</t>
  </si>
  <si>
    <t>NICOLA ANDREA</t>
  </si>
  <si>
    <t>ASD ENEA</t>
  </si>
  <si>
    <t>VIANI</t>
  </si>
  <si>
    <t>DINA</t>
  </si>
  <si>
    <t>RICCITELLI</t>
  </si>
  <si>
    <t>AMATORI</t>
  </si>
  <si>
    <t>CALCATERRA SPORT</t>
  </si>
  <si>
    <t>DONNE</t>
  </si>
  <si>
    <t>DE MESTRANGELO</t>
  </si>
  <si>
    <t>GS PARACADUTISTI ROMA</t>
  </si>
  <si>
    <t>IOBBI</t>
  </si>
  <si>
    <t>ANTROPO SPORT</t>
  </si>
  <si>
    <t>DRAGHI</t>
  </si>
  <si>
    <t>G.S. BANCARI ROMANI</t>
  </si>
  <si>
    <t>UNEDDU</t>
  </si>
  <si>
    <t>FULMINI E SAETTE</t>
  </si>
  <si>
    <t>TREPICIANO</t>
  </si>
  <si>
    <t>CANNUCCIA</t>
  </si>
  <si>
    <t>MARIA CANNUCCIA</t>
  </si>
  <si>
    <t>PARK TRAILS</t>
  </si>
  <si>
    <t>STRINATI</t>
  </si>
  <si>
    <t>S.S. LAZIO ATL.</t>
  </si>
  <si>
    <t>ATL. TUSCULUM</t>
  </si>
  <si>
    <t>MARINI</t>
  </si>
  <si>
    <t>ASD ANGUILLARA</t>
  </si>
  <si>
    <t>DEL CIELLO</t>
  </si>
  <si>
    <t>ROMA ECOMARATONA</t>
  </si>
  <si>
    <t>CIANI</t>
  </si>
  <si>
    <t>ASD CIRC CULT DI CARLO</t>
  </si>
  <si>
    <t>EGIDI</t>
  </si>
  <si>
    <t>TIMOROSI ASTENERSI</t>
  </si>
  <si>
    <t>RACIA</t>
  </si>
  <si>
    <t>ECOMARATONA DI ROMA</t>
  </si>
  <si>
    <t>PIERDOMENICO</t>
  </si>
  <si>
    <t>CHIUMENTO</t>
  </si>
  <si>
    <t>CINELLI</t>
  </si>
  <si>
    <t>PASSALACQUA</t>
  </si>
  <si>
    <t>INDIPENDENTE</t>
  </si>
  <si>
    <t>BITTONI</t>
  </si>
  <si>
    <t>CAMELOT</t>
  </si>
  <si>
    <t>BATTISTELLI</t>
  </si>
  <si>
    <t>LIVIANO</t>
  </si>
  <si>
    <t>PERITORE</t>
  </si>
  <si>
    <t>CURATOLO</t>
  </si>
  <si>
    <t>PINO</t>
  </si>
  <si>
    <t>PAPALINI</t>
  </si>
  <si>
    <t>MIRCO</t>
  </si>
  <si>
    <t>OSTIA ANTICA ATHLETEA</t>
  </si>
  <si>
    <t>FERRI</t>
  </si>
  <si>
    <t>TIRABASSI</t>
  </si>
  <si>
    <t>A.S. ATLETICA ROCCA DI PAPA</t>
  </si>
  <si>
    <t>UISP RIETI</t>
  </si>
  <si>
    <t>PORTANOVA</t>
  </si>
  <si>
    <t>ASD LIBERTAS OSTIA RUNNER AVIS</t>
  </si>
  <si>
    <t>TRIGLIA</t>
  </si>
  <si>
    <t>RICASOLI</t>
  </si>
  <si>
    <t>RUNNING LARIANO</t>
  </si>
  <si>
    <t>CAPRIA</t>
  </si>
  <si>
    <t>ATL. UISP MONTEROTONDO</t>
  </si>
  <si>
    <t>ATLETICA FIANO</t>
  </si>
  <si>
    <t>RAMUNNO</t>
  </si>
  <si>
    <t>PORZIA</t>
  </si>
  <si>
    <t>CAGGIANO</t>
  </si>
  <si>
    <t>DI BERNARDINO</t>
  </si>
  <si>
    <t>GANDINI</t>
  </si>
  <si>
    <t>UISP</t>
  </si>
  <si>
    <t>CORVINO</t>
  </si>
  <si>
    <t>FILIPPELLI</t>
  </si>
  <si>
    <t>DELL'AGUZZO</t>
  </si>
  <si>
    <t>STRACCIO</t>
  </si>
  <si>
    <t>IACONI</t>
  </si>
  <si>
    <t>LAMBERTO</t>
  </si>
  <si>
    <t>LEMBO</t>
  </si>
  <si>
    <t>NATALI</t>
  </si>
  <si>
    <t>BUCCI</t>
  </si>
  <si>
    <t>SABINA</t>
  </si>
  <si>
    <t>FRANCIOSI</t>
  </si>
  <si>
    <t>ASD PUROSANGUE ATHLETICS CLUB</t>
  </si>
  <si>
    <t>BERSANI</t>
  </si>
  <si>
    <t>CIUT</t>
  </si>
  <si>
    <t>GUSTAVO</t>
  </si>
  <si>
    <t>FALLI</t>
  </si>
  <si>
    <t>A.S. ROMA ROAD R.CLUB</t>
  </si>
  <si>
    <t>PIANO MA ARRIVIANO</t>
  </si>
  <si>
    <t>OCCHIONERO</t>
  </si>
  <si>
    <t>ROMANI</t>
  </si>
  <si>
    <t>BALZANI</t>
  </si>
  <si>
    <t>ASD SANTA MARINELLA RUNNING</t>
  </si>
  <si>
    <t>MINNUCCI</t>
  </si>
  <si>
    <t>PACINI</t>
  </si>
  <si>
    <t>ADANTI</t>
  </si>
  <si>
    <t>ECOMARATONA ROMA</t>
  </si>
  <si>
    <t>MECONI</t>
  </si>
  <si>
    <t>ALESSANDRONI</t>
  </si>
  <si>
    <t>PASCALE</t>
  </si>
  <si>
    <t>BALZAROTTI</t>
  </si>
  <si>
    <t>ORSINI</t>
  </si>
  <si>
    <t>MILANETTI</t>
  </si>
  <si>
    <t>NAMI</t>
  </si>
  <si>
    <t>A.S.D. RANA</t>
  </si>
  <si>
    <t>IZZO</t>
  </si>
  <si>
    <t>ATL. TIVOLI</t>
  </si>
  <si>
    <t>LAMA</t>
  </si>
  <si>
    <t>PARKTRAIL PROMOTION</t>
  </si>
  <si>
    <t>BONFRATE</t>
  </si>
  <si>
    <t>IADECOLA</t>
  </si>
  <si>
    <t>LABOUREUR</t>
  </si>
  <si>
    <t>PAGNOTTA</t>
  </si>
  <si>
    <t>MICOL</t>
  </si>
  <si>
    <t>CAMPI</t>
  </si>
  <si>
    <t>TONIARINI</t>
  </si>
  <si>
    <t>NOCERINO</t>
  </si>
  <si>
    <t>POLINI</t>
  </si>
  <si>
    <t>Trail del Monte Soratte</t>
  </si>
  <si>
    <t>Sant' Oreste (RM) Italia - Domenica 04/09/2016</t>
  </si>
  <si>
    <t>16ª edizione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</si>
</sst>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4" fillId="3" borderId="0" applyNumberFormat="0" applyBorder="0" applyAlignment="0" applyProtection="0"/>
    <xf numFmtId="0" fontId="35" fillId="4" borderId="0" applyNumberFormat="0" applyBorder="0" applyAlignment="0" applyProtection="0"/>
    <xf numFmtId="0" fontId="14" fillId="5" borderId="0" applyNumberFormat="0" applyBorder="0" applyAlignment="0" applyProtection="0"/>
    <xf numFmtId="0" fontId="35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14" fillId="9" borderId="0" applyNumberFormat="0" applyBorder="0" applyAlignment="0" applyProtection="0"/>
    <xf numFmtId="0" fontId="35" fillId="10" borderId="0" applyNumberFormat="0" applyBorder="0" applyAlignment="0" applyProtection="0"/>
    <xf numFmtId="0" fontId="14" fillId="11" borderId="0" applyNumberFormat="0" applyBorder="0" applyAlignment="0" applyProtection="0"/>
    <xf numFmtId="0" fontId="35" fillId="12" borderId="0" applyNumberFormat="0" applyBorder="0" applyAlignment="0" applyProtection="0"/>
    <xf numFmtId="0" fontId="14" fillId="13" borderId="0" applyNumberFormat="0" applyBorder="0" applyAlignment="0" applyProtection="0"/>
    <xf numFmtId="0" fontId="35" fillId="14" borderId="0" applyNumberFormat="0" applyBorder="0" applyAlignment="0" applyProtection="0"/>
    <xf numFmtId="0" fontId="14" fillId="15" borderId="0" applyNumberFormat="0" applyBorder="0" applyAlignment="0" applyProtection="0"/>
    <xf numFmtId="0" fontId="35" fillId="16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14" fillId="19" borderId="0" applyNumberFormat="0" applyBorder="0" applyAlignment="0" applyProtection="0"/>
    <xf numFmtId="0" fontId="35" fillId="20" borderId="0" applyNumberFormat="0" applyBorder="0" applyAlignment="0" applyProtection="0"/>
    <xf numFmtId="0" fontId="14" fillId="9" borderId="0" applyNumberFormat="0" applyBorder="0" applyAlignment="0" applyProtection="0"/>
    <xf numFmtId="0" fontId="35" fillId="21" borderId="0" applyNumberFormat="0" applyBorder="0" applyAlignment="0" applyProtection="0"/>
    <xf numFmtId="0" fontId="14" fillId="15" borderId="0" applyNumberFormat="0" applyBorder="0" applyAlignment="0" applyProtection="0"/>
    <xf numFmtId="0" fontId="35" fillId="22" borderId="0" applyNumberFormat="0" applyBorder="0" applyAlignment="0" applyProtection="0"/>
    <xf numFmtId="0" fontId="14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37" fillId="34" borderId="1" applyNumberFormat="0" applyAlignment="0" applyProtection="0"/>
    <xf numFmtId="0" fontId="16" fillId="35" borderId="2" applyNumberFormat="0" applyAlignment="0" applyProtection="0"/>
    <xf numFmtId="0" fontId="38" fillId="0" borderId="3" applyNumberFormat="0" applyFill="0" applyAlignment="0" applyProtection="0"/>
    <xf numFmtId="0" fontId="17" fillId="0" borderId="4" applyNumberFormat="0" applyFill="0" applyAlignment="0" applyProtection="0"/>
    <xf numFmtId="0" fontId="39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15" fillId="39" borderId="0" applyNumberFormat="0" applyBorder="0" applyAlignment="0" applyProtection="0"/>
    <xf numFmtId="0" fontId="36" fillId="40" borderId="0" applyNumberFormat="0" applyBorder="0" applyAlignment="0" applyProtection="0"/>
    <xf numFmtId="0" fontId="15" fillId="41" borderId="0" applyNumberFormat="0" applyBorder="0" applyAlignment="0" applyProtection="0"/>
    <xf numFmtId="0" fontId="36" fillId="42" borderId="0" applyNumberFormat="0" applyBorder="0" applyAlignment="0" applyProtection="0"/>
    <xf numFmtId="0" fontId="15" fillId="43" borderId="0" applyNumberFormat="0" applyBorder="0" applyAlignment="0" applyProtection="0"/>
    <xf numFmtId="0" fontId="36" fillId="44" borderId="0" applyNumberFormat="0" applyBorder="0" applyAlignment="0" applyProtection="0"/>
    <xf numFmtId="0" fontId="15" fillId="29" borderId="0" applyNumberFormat="0" applyBorder="0" applyAlignment="0" applyProtection="0"/>
    <xf numFmtId="0" fontId="36" fillId="45" borderId="0" applyNumberFormat="0" applyBorder="0" applyAlignment="0" applyProtection="0"/>
    <xf numFmtId="0" fontId="15" fillId="31" borderId="0" applyNumberFormat="0" applyBorder="0" applyAlignment="0" applyProtection="0"/>
    <xf numFmtId="0" fontId="36" fillId="46" borderId="0" applyNumberFormat="0" applyBorder="0" applyAlignment="0" applyProtection="0"/>
    <xf numFmtId="0" fontId="15" fillId="47" borderId="0" applyNumberFormat="0" applyBorder="0" applyAlignment="0" applyProtection="0"/>
    <xf numFmtId="0" fontId="40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25" fillId="0" borderId="12" applyNumberFormat="0" applyFill="0" applyAlignment="0" applyProtection="0"/>
    <xf numFmtId="0" fontId="47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15" applyNumberFormat="0" applyFill="0" applyAlignment="0" applyProtection="0"/>
    <xf numFmtId="0" fontId="2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8" fillId="0" borderId="18" applyNumberFormat="0" applyFill="0" applyAlignment="0" applyProtection="0"/>
    <xf numFmtId="0" fontId="51" fillId="53" borderId="0" applyNumberFormat="0" applyBorder="0" applyAlignment="0" applyProtection="0"/>
    <xf numFmtId="0" fontId="29" fillId="5" borderId="0" applyNumberFormat="0" applyBorder="0" applyAlignment="0" applyProtection="0"/>
    <xf numFmtId="0" fontId="52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53" fillId="56" borderId="22" xfId="0" applyFont="1" applyFill="1" applyBorder="1" applyAlignment="1">
      <alignment horizontal="center" vertical="center"/>
    </xf>
    <xf numFmtId="21" fontId="53" fillId="56" borderId="22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53" fillId="56" borderId="25" xfId="0" applyFont="1" applyFill="1" applyBorder="1" applyAlignment="1">
      <alignment horizontal="center" vertical="center"/>
    </xf>
    <xf numFmtId="0" fontId="53" fillId="56" borderId="25" xfId="0" applyFont="1" applyFill="1" applyBorder="1" applyAlignment="1">
      <alignment vertical="center"/>
    </xf>
    <xf numFmtId="0" fontId="53" fillId="56" borderId="32" xfId="0" applyNumberFormat="1" applyFont="1" applyFill="1" applyBorder="1" applyAlignment="1">
      <alignment horizontal="center" vertical="center"/>
    </xf>
    <xf numFmtId="0" fontId="53" fillId="56" borderId="22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G3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249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251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250</v>
      </c>
      <c r="B3" s="32"/>
      <c r="C3" s="32"/>
      <c r="D3" s="32"/>
      <c r="E3" s="32"/>
      <c r="F3" s="32"/>
      <c r="G3" s="32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7" t="s">
        <v>121</v>
      </c>
      <c r="C5" s="27" t="s">
        <v>122</v>
      </c>
      <c r="D5" s="11" t="s">
        <v>100</v>
      </c>
      <c r="E5" s="27" t="s">
        <v>123</v>
      </c>
      <c r="F5" s="14">
        <v>0.03581018518518519</v>
      </c>
      <c r="G5" s="11" t="str">
        <f>TEXT(INT((HOUR(F5)*3600+MINUTE(F5)*60+SECOND(F5))/$I$3/60),"0")&amp;"."&amp;TEXT(MOD((HOUR(F5)*3600+MINUTE(F5)*60+SECOND(F5))/$I$3,60),"00")&amp;"/km"</f>
        <v>5.09/km</v>
      </c>
      <c r="H5" s="14">
        <f>F5-$F$5</f>
        <v>0</v>
      </c>
      <c r="I5" s="14">
        <f>F5-INDEX($F$5:$F$117,MATCH(D5,$D$5:$D$117,0))</f>
        <v>0</v>
      </c>
    </row>
    <row r="6" spans="1:9" s="10" customFormat="1" ht="15" customHeight="1">
      <c r="A6" s="12">
        <v>2</v>
      </c>
      <c r="B6" s="28" t="s">
        <v>70</v>
      </c>
      <c r="C6" s="28" t="s">
        <v>93</v>
      </c>
      <c r="D6" s="12" t="s">
        <v>99</v>
      </c>
      <c r="E6" s="28" t="s">
        <v>54</v>
      </c>
      <c r="F6" s="13">
        <v>0.03688657407407408</v>
      </c>
      <c r="G6" s="12" t="str">
        <f aca="true" t="shared" si="0" ref="G6:G21">TEXT(INT((HOUR(F6)*3600+MINUTE(F6)*60+SECOND(F6))/$I$3/60),"0")&amp;"."&amp;TEXT(MOD((HOUR(F6)*3600+MINUTE(F6)*60+SECOND(F6))/$I$3,60),"00")&amp;"/km"</f>
        <v>5.19/km</v>
      </c>
      <c r="H6" s="13">
        <f aca="true" t="shared" si="1" ref="H6:H21">F6-$F$5</f>
        <v>0.0010763888888888906</v>
      </c>
      <c r="I6" s="13">
        <f>F6-INDEX($F$5:$F$117,MATCH(D6,$D$5:$D$117,0))</f>
        <v>0</v>
      </c>
    </row>
    <row r="7" spans="1:9" s="10" customFormat="1" ht="15" customHeight="1">
      <c r="A7" s="12">
        <v>3</v>
      </c>
      <c r="B7" s="28" t="s">
        <v>124</v>
      </c>
      <c r="C7" s="28" t="s">
        <v>14</v>
      </c>
      <c r="D7" s="12" t="s">
        <v>101</v>
      </c>
      <c r="E7" s="28" t="s">
        <v>125</v>
      </c>
      <c r="F7" s="13">
        <v>0.03836805555555555</v>
      </c>
      <c r="G7" s="12" t="str">
        <f t="shared" si="0"/>
        <v>5.32/km</v>
      </c>
      <c r="H7" s="13">
        <f t="shared" si="1"/>
        <v>0.002557870370370363</v>
      </c>
      <c r="I7" s="13">
        <f>F7-INDEX($F$5:$F$117,MATCH(D7,$D$5:$D$117,0))</f>
        <v>0</v>
      </c>
    </row>
    <row r="8" spans="1:9" s="10" customFormat="1" ht="15" customHeight="1">
      <c r="A8" s="12">
        <v>4</v>
      </c>
      <c r="B8" s="28" t="s">
        <v>126</v>
      </c>
      <c r="C8" s="28" t="s">
        <v>14</v>
      </c>
      <c r="D8" s="12" t="s">
        <v>100</v>
      </c>
      <c r="E8" s="28" t="s">
        <v>127</v>
      </c>
      <c r="F8" s="13">
        <v>0.03984953703703704</v>
      </c>
      <c r="G8" s="12" t="str">
        <f t="shared" si="0"/>
        <v>5.44/km</v>
      </c>
      <c r="H8" s="13">
        <f t="shared" si="1"/>
        <v>0.0040393518518518495</v>
      </c>
      <c r="I8" s="13">
        <f>F8-INDEX($F$5:$F$117,MATCH(D8,$D$5:$D$117,0))</f>
        <v>0.0040393518518518495</v>
      </c>
    </row>
    <row r="9" spans="1:9" s="10" customFormat="1" ht="15" customHeight="1">
      <c r="A9" s="12">
        <v>5</v>
      </c>
      <c r="B9" s="28" t="s">
        <v>128</v>
      </c>
      <c r="C9" s="28" t="s">
        <v>27</v>
      </c>
      <c r="D9" s="12" t="s">
        <v>100</v>
      </c>
      <c r="E9" s="28" t="s">
        <v>54</v>
      </c>
      <c r="F9" s="13">
        <v>0.040046296296296295</v>
      </c>
      <c r="G9" s="12" t="str">
        <f t="shared" si="0"/>
        <v>5.46/km</v>
      </c>
      <c r="H9" s="13">
        <f t="shared" si="1"/>
        <v>0.004236111111111107</v>
      </c>
      <c r="I9" s="13">
        <f>F9-INDEX($F$5:$F$117,MATCH(D9,$D$5:$D$117,0))</f>
        <v>0.004236111111111107</v>
      </c>
    </row>
    <row r="10" spans="1:9" s="10" customFormat="1" ht="15" customHeight="1">
      <c r="A10" s="12">
        <v>6</v>
      </c>
      <c r="B10" s="28" t="s">
        <v>129</v>
      </c>
      <c r="C10" s="28" t="s">
        <v>19</v>
      </c>
      <c r="D10" s="12" t="s">
        <v>100</v>
      </c>
      <c r="E10" s="28" t="s">
        <v>54</v>
      </c>
      <c r="F10" s="13">
        <v>0.04028935185185185</v>
      </c>
      <c r="G10" s="12" t="str">
        <f t="shared" si="0"/>
        <v>5.48/km</v>
      </c>
      <c r="H10" s="13">
        <f t="shared" si="1"/>
        <v>0.004479166666666659</v>
      </c>
      <c r="I10" s="13">
        <f>F10-INDEX($F$5:$F$117,MATCH(D10,$D$5:$D$117,0))</f>
        <v>0.004479166666666659</v>
      </c>
    </row>
    <row r="11" spans="1:9" s="10" customFormat="1" ht="15" customHeight="1">
      <c r="A11" s="12">
        <v>7</v>
      </c>
      <c r="B11" s="28" t="s">
        <v>98</v>
      </c>
      <c r="C11" s="28" t="s">
        <v>17</v>
      </c>
      <c r="D11" s="12" t="s">
        <v>100</v>
      </c>
      <c r="E11" s="28" t="s">
        <v>130</v>
      </c>
      <c r="F11" s="13">
        <v>0.04045138888888889</v>
      </c>
      <c r="G11" s="12" t="str">
        <f t="shared" si="0"/>
        <v>5.50/km</v>
      </c>
      <c r="H11" s="13">
        <f t="shared" si="1"/>
        <v>0.004641203703703703</v>
      </c>
      <c r="I11" s="13">
        <f>F11-INDEX($F$5:$F$117,MATCH(D11,$D$5:$D$117,0))</f>
        <v>0.004641203703703703</v>
      </c>
    </row>
    <row r="12" spans="1:9" s="10" customFormat="1" ht="15" customHeight="1">
      <c r="A12" s="12">
        <v>8</v>
      </c>
      <c r="B12" s="28" t="s">
        <v>131</v>
      </c>
      <c r="C12" s="28" t="s">
        <v>67</v>
      </c>
      <c r="D12" s="12" t="s">
        <v>101</v>
      </c>
      <c r="E12" s="28" t="s">
        <v>41</v>
      </c>
      <c r="F12" s="13">
        <v>0.04128472222222222</v>
      </c>
      <c r="G12" s="12" t="str">
        <f t="shared" si="0"/>
        <v>5.57/km</v>
      </c>
      <c r="H12" s="13">
        <f t="shared" si="1"/>
        <v>0.005474537037037035</v>
      </c>
      <c r="I12" s="13">
        <f>F12-INDEX($F$5:$F$117,MATCH(D12,$D$5:$D$117,0))</f>
        <v>0.0029166666666666716</v>
      </c>
    </row>
    <row r="13" spans="1:9" s="10" customFormat="1" ht="15" customHeight="1">
      <c r="A13" s="12">
        <v>9</v>
      </c>
      <c r="B13" s="28" t="s">
        <v>44</v>
      </c>
      <c r="C13" s="28" t="s">
        <v>36</v>
      </c>
      <c r="D13" s="12" t="s">
        <v>99</v>
      </c>
      <c r="E13" s="28" t="s">
        <v>112</v>
      </c>
      <c r="F13" s="13">
        <v>0.04138888888888889</v>
      </c>
      <c r="G13" s="12" t="str">
        <f t="shared" si="0"/>
        <v>5.58/km</v>
      </c>
      <c r="H13" s="13">
        <f t="shared" si="1"/>
        <v>0.005578703703703704</v>
      </c>
      <c r="I13" s="13">
        <f>F13-INDEX($F$5:$F$117,MATCH(D13,$D$5:$D$117,0))</f>
        <v>0.004502314814814813</v>
      </c>
    </row>
    <row r="14" spans="1:9" s="10" customFormat="1" ht="15" customHeight="1">
      <c r="A14" s="12">
        <v>10</v>
      </c>
      <c r="B14" s="28" t="s">
        <v>132</v>
      </c>
      <c r="C14" s="28" t="s">
        <v>133</v>
      </c>
      <c r="D14" s="12" t="s">
        <v>100</v>
      </c>
      <c r="E14" s="28" t="s">
        <v>134</v>
      </c>
      <c r="F14" s="13">
        <v>0.04189814814814815</v>
      </c>
      <c r="G14" s="12" t="str">
        <f t="shared" si="0"/>
        <v>6.02/km</v>
      </c>
      <c r="H14" s="13">
        <f t="shared" si="1"/>
        <v>0.006087962962962962</v>
      </c>
      <c r="I14" s="13">
        <f>F14-INDEX($F$5:$F$117,MATCH(D14,$D$5:$D$117,0))</f>
        <v>0.006087962962962962</v>
      </c>
    </row>
    <row r="15" spans="1:9" s="10" customFormat="1" ht="15" customHeight="1">
      <c r="A15" s="12">
        <v>11</v>
      </c>
      <c r="B15" s="28" t="s">
        <v>135</v>
      </c>
      <c r="C15" s="28" t="s">
        <v>136</v>
      </c>
      <c r="D15" s="12" t="s">
        <v>100</v>
      </c>
      <c r="E15" s="28" t="s">
        <v>137</v>
      </c>
      <c r="F15" s="13">
        <v>0.04282407407407407</v>
      </c>
      <c r="G15" s="12" t="str">
        <f t="shared" si="0"/>
        <v>6.10/km</v>
      </c>
      <c r="H15" s="13">
        <f t="shared" si="1"/>
        <v>0.007013888888888882</v>
      </c>
      <c r="I15" s="13">
        <f>F15-INDEX($F$5:$F$117,MATCH(D15,$D$5:$D$117,0))</f>
        <v>0.007013888888888882</v>
      </c>
    </row>
    <row r="16" spans="1:9" s="10" customFormat="1" ht="15" customHeight="1">
      <c r="A16" s="12">
        <v>12</v>
      </c>
      <c r="B16" s="28" t="s">
        <v>138</v>
      </c>
      <c r="C16" s="28" t="s">
        <v>15</v>
      </c>
      <c r="D16" s="12" t="s">
        <v>100</v>
      </c>
      <c r="E16" s="28" t="s">
        <v>54</v>
      </c>
      <c r="F16" s="13">
        <v>0.04293981481481481</v>
      </c>
      <c r="G16" s="12" t="str">
        <f t="shared" si="0"/>
        <v>6.11/km</v>
      </c>
      <c r="H16" s="13">
        <f t="shared" si="1"/>
        <v>0.007129629629629625</v>
      </c>
      <c r="I16" s="13">
        <f>F16-INDEX($F$5:$F$117,MATCH(D16,$D$5:$D$117,0))</f>
        <v>0.007129629629629625</v>
      </c>
    </row>
    <row r="17" spans="1:9" s="10" customFormat="1" ht="15" customHeight="1">
      <c r="A17" s="12">
        <v>13</v>
      </c>
      <c r="B17" s="28" t="s">
        <v>139</v>
      </c>
      <c r="C17" s="28" t="s">
        <v>66</v>
      </c>
      <c r="D17" s="12" t="s">
        <v>103</v>
      </c>
      <c r="E17" s="28" t="s">
        <v>54</v>
      </c>
      <c r="F17" s="13">
        <v>0.0435300925925926</v>
      </c>
      <c r="G17" s="12" t="str">
        <f t="shared" si="0"/>
        <v>6.16/km</v>
      </c>
      <c r="H17" s="13">
        <f t="shared" si="1"/>
        <v>0.0077199074074074114</v>
      </c>
      <c r="I17" s="13">
        <f>F17-INDEX($F$5:$F$117,MATCH(D17,$D$5:$D$117,0))</f>
        <v>0</v>
      </c>
    </row>
    <row r="18" spans="1:9" s="10" customFormat="1" ht="15" customHeight="1">
      <c r="A18" s="12">
        <v>14</v>
      </c>
      <c r="B18" s="28" t="s">
        <v>140</v>
      </c>
      <c r="C18" s="28" t="s">
        <v>19</v>
      </c>
      <c r="D18" s="12" t="s">
        <v>103</v>
      </c>
      <c r="E18" s="28" t="s">
        <v>113</v>
      </c>
      <c r="F18" s="13">
        <v>0.043923611111111115</v>
      </c>
      <c r="G18" s="12" t="str">
        <f t="shared" si="0"/>
        <v>6.20/km</v>
      </c>
      <c r="H18" s="13">
        <f t="shared" si="1"/>
        <v>0.008113425925925927</v>
      </c>
      <c r="I18" s="13">
        <f>F18-INDEX($F$5:$F$117,MATCH(D18,$D$5:$D$117,0))</f>
        <v>0.00039351851851851527</v>
      </c>
    </row>
    <row r="19" spans="1:9" s="10" customFormat="1" ht="15" customHeight="1">
      <c r="A19" s="12">
        <v>15</v>
      </c>
      <c r="B19" s="28" t="s">
        <v>141</v>
      </c>
      <c r="C19" s="28" t="s">
        <v>16</v>
      </c>
      <c r="D19" s="12" t="s">
        <v>101</v>
      </c>
      <c r="E19" s="28" t="s">
        <v>41</v>
      </c>
      <c r="F19" s="13">
        <v>0.044444444444444446</v>
      </c>
      <c r="G19" s="12" t="str">
        <f t="shared" si="0"/>
        <v>6.24/km</v>
      </c>
      <c r="H19" s="13">
        <f t="shared" si="1"/>
        <v>0.008634259259259258</v>
      </c>
      <c r="I19" s="13">
        <f>F19-INDEX($F$5:$F$117,MATCH(D19,$D$5:$D$117,0))</f>
        <v>0.006076388888888895</v>
      </c>
    </row>
    <row r="20" spans="1:9" s="10" customFormat="1" ht="15" customHeight="1">
      <c r="A20" s="12">
        <v>16</v>
      </c>
      <c r="B20" s="28" t="s">
        <v>77</v>
      </c>
      <c r="C20" s="28" t="s">
        <v>21</v>
      </c>
      <c r="D20" s="12" t="s">
        <v>101</v>
      </c>
      <c r="E20" s="28" t="s">
        <v>120</v>
      </c>
      <c r="F20" s="13">
        <v>0.04454861111111111</v>
      </c>
      <c r="G20" s="12" t="str">
        <f t="shared" si="0"/>
        <v>6.25/km</v>
      </c>
      <c r="H20" s="13">
        <f t="shared" si="1"/>
        <v>0.00873842592592592</v>
      </c>
      <c r="I20" s="13">
        <f>F20-INDEX($F$5:$F$117,MATCH(D20,$D$5:$D$117,0))</f>
        <v>0.006180555555555557</v>
      </c>
    </row>
    <row r="21" spans="1:9" ht="15" customHeight="1">
      <c r="A21" s="12">
        <v>17</v>
      </c>
      <c r="B21" s="28" t="s">
        <v>109</v>
      </c>
      <c r="C21" s="28" t="s">
        <v>67</v>
      </c>
      <c r="D21" s="12" t="s">
        <v>99</v>
      </c>
      <c r="E21" s="28" t="s">
        <v>142</v>
      </c>
      <c r="F21" s="13">
        <v>0.04530092592592593</v>
      </c>
      <c r="G21" s="12" t="str">
        <f t="shared" si="0"/>
        <v>6.31/km</v>
      </c>
      <c r="H21" s="13">
        <f t="shared" si="1"/>
        <v>0.009490740740740744</v>
      </c>
      <c r="I21" s="13">
        <f>F21-INDEX($F$5:$F$117,MATCH(D21,$D$5:$D$117,0))</f>
        <v>0.008414351851851853</v>
      </c>
    </row>
    <row r="22" spans="1:9" ht="15" customHeight="1">
      <c r="A22" s="12">
        <v>18</v>
      </c>
      <c r="B22" s="28" t="s">
        <v>46</v>
      </c>
      <c r="C22" s="28" t="s">
        <v>36</v>
      </c>
      <c r="D22" s="12" t="s">
        <v>100</v>
      </c>
      <c r="E22" s="28" t="s">
        <v>112</v>
      </c>
      <c r="F22" s="13">
        <v>0.04642361111111112</v>
      </c>
      <c r="G22" s="12" t="str">
        <f aca="true" t="shared" si="2" ref="G22:G36">TEXT(INT((HOUR(F22)*3600+MINUTE(F22)*60+SECOND(F22))/$I$3/60),"0")&amp;"."&amp;TEXT(MOD((HOUR(F22)*3600+MINUTE(F22)*60+SECOND(F22))/$I$3,60),"00")&amp;"/km"</f>
        <v>6.41/km</v>
      </c>
      <c r="H22" s="13">
        <f aca="true" t="shared" si="3" ref="H22:H36">F22-$F$5</f>
        <v>0.010613425925925929</v>
      </c>
      <c r="I22" s="13">
        <f>F22-INDEX($F$5:$F$117,MATCH(D22,$D$5:$D$117,0))</f>
        <v>0.010613425925925929</v>
      </c>
    </row>
    <row r="23" spans="1:9" ht="15" customHeight="1">
      <c r="A23" s="37">
        <v>19</v>
      </c>
      <c r="B23" s="45" t="s">
        <v>39</v>
      </c>
      <c r="C23" s="45" t="s">
        <v>62</v>
      </c>
      <c r="D23" s="37" t="s">
        <v>143</v>
      </c>
      <c r="E23" s="45" t="s">
        <v>94</v>
      </c>
      <c r="F23" s="38">
        <v>0.047094907407407405</v>
      </c>
      <c r="G23" s="37" t="str">
        <f t="shared" si="2"/>
        <v>6.47/km</v>
      </c>
      <c r="H23" s="38">
        <f t="shared" si="3"/>
        <v>0.011284722222222217</v>
      </c>
      <c r="I23" s="38">
        <f>F23-INDEX($F$5:$F$117,MATCH(D23,$D$5:$D$117,0))</f>
        <v>0</v>
      </c>
    </row>
    <row r="24" spans="1:9" ht="15" customHeight="1">
      <c r="A24" s="12">
        <v>20</v>
      </c>
      <c r="B24" s="28" t="s">
        <v>144</v>
      </c>
      <c r="C24" s="28" t="s">
        <v>18</v>
      </c>
      <c r="D24" s="12" t="s">
        <v>141</v>
      </c>
      <c r="E24" s="28" t="s">
        <v>145</v>
      </c>
      <c r="F24" s="13">
        <v>0.04710648148148148</v>
      </c>
      <c r="G24" s="12" t="str">
        <f t="shared" si="2"/>
        <v>6.47/km</v>
      </c>
      <c r="H24" s="13">
        <f t="shared" si="3"/>
        <v>0.01129629629629629</v>
      </c>
      <c r="I24" s="13">
        <f>F24-INDEX($F$5:$F$117,MATCH(D24,$D$5:$D$117,0))</f>
        <v>0</v>
      </c>
    </row>
    <row r="25" spans="1:9" ht="15" customHeight="1">
      <c r="A25" s="12">
        <v>21</v>
      </c>
      <c r="B25" s="28" t="s">
        <v>52</v>
      </c>
      <c r="C25" s="28" t="s">
        <v>59</v>
      </c>
      <c r="D25" s="12" t="s">
        <v>105</v>
      </c>
      <c r="E25" s="28" t="s">
        <v>112</v>
      </c>
      <c r="F25" s="13">
        <v>0.047337962962962964</v>
      </c>
      <c r="G25" s="12" t="str">
        <f t="shared" si="2"/>
        <v>6.49/km</v>
      </c>
      <c r="H25" s="13">
        <f t="shared" si="3"/>
        <v>0.011527777777777776</v>
      </c>
      <c r="I25" s="13">
        <f>F25-INDEX($F$5:$F$117,MATCH(D25,$D$5:$D$117,0))</f>
        <v>0</v>
      </c>
    </row>
    <row r="26" spans="1:9" ht="15" customHeight="1">
      <c r="A26" s="12">
        <v>22</v>
      </c>
      <c r="B26" s="28" t="s">
        <v>146</v>
      </c>
      <c r="C26" s="28" t="s">
        <v>19</v>
      </c>
      <c r="D26" s="12" t="s">
        <v>101</v>
      </c>
      <c r="E26" s="28" t="s">
        <v>147</v>
      </c>
      <c r="F26" s="13">
        <v>0.04762731481481481</v>
      </c>
      <c r="G26" s="12" t="str">
        <f t="shared" si="2"/>
        <v>6.52/km</v>
      </c>
      <c r="H26" s="13">
        <f t="shared" si="3"/>
        <v>0.011817129629629622</v>
      </c>
      <c r="I26" s="13">
        <f>F26-INDEX($F$5:$F$117,MATCH(D26,$D$5:$D$117,0))</f>
        <v>0.009259259259259259</v>
      </c>
    </row>
    <row r="27" spans="1:9" ht="15" customHeight="1">
      <c r="A27" s="12">
        <v>23</v>
      </c>
      <c r="B27" s="28" t="s">
        <v>148</v>
      </c>
      <c r="C27" s="28" t="s">
        <v>12</v>
      </c>
      <c r="D27" s="12" t="s">
        <v>141</v>
      </c>
      <c r="E27" s="28" t="s">
        <v>149</v>
      </c>
      <c r="F27" s="13">
        <v>0.04770833333333333</v>
      </c>
      <c r="G27" s="12" t="str">
        <f t="shared" si="2"/>
        <v>6.52/km</v>
      </c>
      <c r="H27" s="13">
        <f t="shared" si="3"/>
        <v>0.011898148148148144</v>
      </c>
      <c r="I27" s="13">
        <f>F27-INDEX($F$5:$F$117,MATCH(D27,$D$5:$D$117,0))</f>
        <v>0.0006018518518518534</v>
      </c>
    </row>
    <row r="28" spans="1:9" ht="15" customHeight="1">
      <c r="A28" s="12">
        <v>24</v>
      </c>
      <c r="B28" s="28" t="s">
        <v>150</v>
      </c>
      <c r="C28" s="28" t="s">
        <v>55</v>
      </c>
      <c r="D28" s="12" t="s">
        <v>101</v>
      </c>
      <c r="E28" s="28" t="s">
        <v>151</v>
      </c>
      <c r="F28" s="13">
        <v>0.048032407407407406</v>
      </c>
      <c r="G28" s="12" t="str">
        <f t="shared" si="2"/>
        <v>6.55/km</v>
      </c>
      <c r="H28" s="13">
        <f t="shared" si="3"/>
        <v>0.012222222222222218</v>
      </c>
      <c r="I28" s="13">
        <f>F28-INDEX($F$5:$F$117,MATCH(D28,$D$5:$D$117,0))</f>
        <v>0.009664351851851855</v>
      </c>
    </row>
    <row r="29" spans="1:9" ht="15" customHeight="1">
      <c r="A29" s="12">
        <v>25</v>
      </c>
      <c r="B29" s="28" t="s">
        <v>152</v>
      </c>
      <c r="C29" s="28" t="s">
        <v>37</v>
      </c>
      <c r="D29" s="12" t="s">
        <v>101</v>
      </c>
      <c r="E29" s="28" t="s">
        <v>112</v>
      </c>
      <c r="F29" s="13">
        <v>0.04847222222222222</v>
      </c>
      <c r="G29" s="12" t="str">
        <f t="shared" si="2"/>
        <v>6.59/km</v>
      </c>
      <c r="H29" s="13">
        <f t="shared" si="3"/>
        <v>0.012662037037037034</v>
      </c>
      <c r="I29" s="13">
        <f>F29-INDEX($F$5:$F$117,MATCH(D29,$D$5:$D$117,0))</f>
        <v>0.010104166666666671</v>
      </c>
    </row>
    <row r="30" spans="1:9" ht="15" customHeight="1">
      <c r="A30" s="12">
        <v>26</v>
      </c>
      <c r="B30" s="28" t="s">
        <v>51</v>
      </c>
      <c r="C30" s="28" t="s">
        <v>14</v>
      </c>
      <c r="D30" s="12" t="s">
        <v>105</v>
      </c>
      <c r="E30" s="28" t="s">
        <v>112</v>
      </c>
      <c r="F30" s="13">
        <v>0.048483796296296296</v>
      </c>
      <c r="G30" s="12" t="str">
        <f t="shared" si="2"/>
        <v>6.59/km</v>
      </c>
      <c r="H30" s="13">
        <f t="shared" si="3"/>
        <v>0.012673611111111108</v>
      </c>
      <c r="I30" s="13">
        <f>F30-INDEX($F$5:$F$117,MATCH(D30,$D$5:$D$117,0))</f>
        <v>0.001145833333333332</v>
      </c>
    </row>
    <row r="31" spans="1:9" ht="15" customHeight="1">
      <c r="A31" s="12">
        <v>27</v>
      </c>
      <c r="B31" s="28" t="s">
        <v>153</v>
      </c>
      <c r="C31" s="28" t="s">
        <v>154</v>
      </c>
      <c r="D31" s="12" t="s">
        <v>143</v>
      </c>
      <c r="E31" s="28" t="s">
        <v>155</v>
      </c>
      <c r="F31" s="13">
        <v>0.04898148148148148</v>
      </c>
      <c r="G31" s="12" t="str">
        <f t="shared" si="2"/>
        <v>7.03/km</v>
      </c>
      <c r="H31" s="13">
        <f t="shared" si="3"/>
        <v>0.013171296296296292</v>
      </c>
      <c r="I31" s="13">
        <f>F31-INDEX($F$5:$F$117,MATCH(D31,$D$5:$D$117,0))</f>
        <v>0.0018865740740740752</v>
      </c>
    </row>
    <row r="32" spans="1:9" ht="15" customHeight="1">
      <c r="A32" s="12">
        <v>28</v>
      </c>
      <c r="B32" s="28" t="s">
        <v>156</v>
      </c>
      <c r="C32" s="28" t="s">
        <v>71</v>
      </c>
      <c r="D32" s="12" t="s">
        <v>102</v>
      </c>
      <c r="E32" s="28" t="s">
        <v>157</v>
      </c>
      <c r="F32" s="13">
        <v>0.048993055555555554</v>
      </c>
      <c r="G32" s="12" t="str">
        <f t="shared" si="2"/>
        <v>7.03/km</v>
      </c>
      <c r="H32" s="13">
        <f t="shared" si="3"/>
        <v>0.013182870370370366</v>
      </c>
      <c r="I32" s="13">
        <f>F32-INDEX($F$5:$F$117,MATCH(D32,$D$5:$D$117,0))</f>
        <v>0</v>
      </c>
    </row>
    <row r="33" spans="1:9" ht="15" customHeight="1">
      <c r="A33" s="12">
        <v>29</v>
      </c>
      <c r="B33" s="28" t="s">
        <v>80</v>
      </c>
      <c r="C33" s="28" t="s">
        <v>16</v>
      </c>
      <c r="D33" s="12" t="s">
        <v>99</v>
      </c>
      <c r="E33" s="28" t="s">
        <v>158</v>
      </c>
      <c r="F33" s="13">
        <v>0.0493287037037037</v>
      </c>
      <c r="G33" s="12" t="str">
        <f t="shared" si="2"/>
        <v>7.06/km</v>
      </c>
      <c r="H33" s="13">
        <f t="shared" si="3"/>
        <v>0.013518518518518513</v>
      </c>
      <c r="I33" s="13">
        <f>F33-INDEX($F$5:$F$117,MATCH(D33,$D$5:$D$117,0))</f>
        <v>0.012442129629629622</v>
      </c>
    </row>
    <row r="34" spans="1:9" ht="15" customHeight="1">
      <c r="A34" s="12">
        <v>30</v>
      </c>
      <c r="B34" s="28" t="s">
        <v>47</v>
      </c>
      <c r="C34" s="28" t="s">
        <v>35</v>
      </c>
      <c r="D34" s="12" t="s">
        <v>102</v>
      </c>
      <c r="E34" s="28" t="s">
        <v>112</v>
      </c>
      <c r="F34" s="13">
        <v>0.049479166666666664</v>
      </c>
      <c r="G34" s="12" t="str">
        <f t="shared" si="2"/>
        <v>7.08/km</v>
      </c>
      <c r="H34" s="13">
        <f t="shared" si="3"/>
        <v>0.013668981481481476</v>
      </c>
      <c r="I34" s="13">
        <f>F34-INDEX($F$5:$F$117,MATCH(D34,$D$5:$D$117,0))</f>
        <v>0.00048611111111111077</v>
      </c>
    </row>
    <row r="35" spans="1:9" ht="15" customHeight="1">
      <c r="A35" s="12">
        <v>31</v>
      </c>
      <c r="B35" s="28" t="s">
        <v>159</v>
      </c>
      <c r="C35" s="28" t="s">
        <v>15</v>
      </c>
      <c r="D35" s="12" t="s">
        <v>99</v>
      </c>
      <c r="E35" s="28" t="s">
        <v>160</v>
      </c>
      <c r="F35" s="13">
        <v>0.049490740740740745</v>
      </c>
      <c r="G35" s="12" t="str">
        <f t="shared" si="2"/>
        <v>7.08/km</v>
      </c>
      <c r="H35" s="13">
        <f t="shared" si="3"/>
        <v>0.013680555555555557</v>
      </c>
      <c r="I35" s="13">
        <f>F35-INDEX($F$5:$F$117,MATCH(D35,$D$5:$D$117,0))</f>
        <v>0.012604166666666666</v>
      </c>
    </row>
    <row r="36" spans="1:9" ht="15" customHeight="1">
      <c r="A36" s="12">
        <v>32</v>
      </c>
      <c r="B36" s="28" t="s">
        <v>161</v>
      </c>
      <c r="C36" s="28" t="s">
        <v>40</v>
      </c>
      <c r="D36" s="12" t="s">
        <v>101</v>
      </c>
      <c r="E36" s="28" t="s">
        <v>162</v>
      </c>
      <c r="F36" s="13">
        <v>0.04988425925925926</v>
      </c>
      <c r="G36" s="12" t="str">
        <f t="shared" si="2"/>
        <v>7.11/km</v>
      </c>
      <c r="H36" s="13">
        <f t="shared" si="3"/>
        <v>0.014074074074074072</v>
      </c>
      <c r="I36" s="13">
        <f>F36-INDEX($F$5:$F$117,MATCH(D36,$D$5:$D$117,0))</f>
        <v>0.011516203703703709</v>
      </c>
    </row>
    <row r="37" spans="1:9" ht="15" customHeight="1">
      <c r="A37" s="12">
        <v>33</v>
      </c>
      <c r="B37" s="28" t="s">
        <v>163</v>
      </c>
      <c r="C37" s="28" t="s">
        <v>24</v>
      </c>
      <c r="D37" s="12" t="s">
        <v>100</v>
      </c>
      <c r="E37" s="28" t="s">
        <v>164</v>
      </c>
      <c r="F37" s="13">
        <v>0.05026620370370371</v>
      </c>
      <c r="G37" s="12" t="str">
        <f aca="true" t="shared" si="4" ref="G37:G43">TEXT(INT((HOUR(F37)*3600+MINUTE(F37)*60+SECOND(F37))/$I$3/60),"0")&amp;"."&amp;TEXT(MOD((HOUR(F37)*3600+MINUTE(F37)*60+SECOND(F37))/$I$3,60),"00")&amp;"/km"</f>
        <v>7.14/km</v>
      </c>
      <c r="H37" s="13">
        <f aca="true" t="shared" si="5" ref="H37:H43">F37-$F$5</f>
        <v>0.01445601851851852</v>
      </c>
      <c r="I37" s="13">
        <f>F37-INDEX($F$5:$F$117,MATCH(D37,$D$5:$D$117,0))</f>
        <v>0.01445601851851852</v>
      </c>
    </row>
    <row r="38" spans="1:9" ht="15" customHeight="1">
      <c r="A38" s="12">
        <v>34</v>
      </c>
      <c r="B38" s="28" t="s">
        <v>165</v>
      </c>
      <c r="C38" s="28" t="s">
        <v>29</v>
      </c>
      <c r="D38" s="12" t="s">
        <v>101</v>
      </c>
      <c r="E38" s="28" t="s">
        <v>166</v>
      </c>
      <c r="F38" s="13">
        <v>0.05086805555555555</v>
      </c>
      <c r="G38" s="12" t="str">
        <f t="shared" si="4"/>
        <v>7.20/km</v>
      </c>
      <c r="H38" s="13">
        <f t="shared" si="5"/>
        <v>0.01505787037037036</v>
      </c>
      <c r="I38" s="13">
        <f>F38-INDEX($F$5:$F$117,MATCH(D38,$D$5:$D$117,0))</f>
        <v>0.012499999999999997</v>
      </c>
    </row>
    <row r="39" spans="1:9" ht="15" customHeight="1">
      <c r="A39" s="12">
        <v>35</v>
      </c>
      <c r="B39" s="28" t="s">
        <v>167</v>
      </c>
      <c r="C39" s="28" t="s">
        <v>20</v>
      </c>
      <c r="D39" s="12" t="s">
        <v>99</v>
      </c>
      <c r="E39" s="28" t="s">
        <v>168</v>
      </c>
      <c r="F39" s="13">
        <v>0.050972222222222224</v>
      </c>
      <c r="G39" s="12" t="str">
        <f t="shared" si="4"/>
        <v>7.20/km</v>
      </c>
      <c r="H39" s="13">
        <f t="shared" si="5"/>
        <v>0.015162037037037036</v>
      </c>
      <c r="I39" s="13">
        <f>F39-INDEX($F$5:$F$117,MATCH(D39,$D$5:$D$117,0))</f>
        <v>0.014085648148148146</v>
      </c>
    </row>
    <row r="40" spans="1:9" ht="15" customHeight="1">
      <c r="A40" s="12">
        <v>36</v>
      </c>
      <c r="B40" s="28" t="s">
        <v>169</v>
      </c>
      <c r="C40" s="28" t="s">
        <v>31</v>
      </c>
      <c r="D40" s="12" t="s">
        <v>100</v>
      </c>
      <c r="E40" s="28" t="s">
        <v>41</v>
      </c>
      <c r="F40" s="13">
        <v>0.05122685185185185</v>
      </c>
      <c r="G40" s="12" t="str">
        <f t="shared" si="4"/>
        <v>7.23/km</v>
      </c>
      <c r="H40" s="13">
        <f t="shared" si="5"/>
        <v>0.015416666666666662</v>
      </c>
      <c r="I40" s="13">
        <f>F40-INDEX($F$5:$F$117,MATCH(D40,$D$5:$D$117,0))</f>
        <v>0.015416666666666662</v>
      </c>
    </row>
    <row r="41" spans="1:9" ht="15" customHeight="1">
      <c r="A41" s="12">
        <v>37</v>
      </c>
      <c r="B41" s="28" t="s">
        <v>170</v>
      </c>
      <c r="C41" s="28" t="s">
        <v>85</v>
      </c>
      <c r="D41" s="12" t="s">
        <v>100</v>
      </c>
      <c r="E41" s="28" t="s">
        <v>157</v>
      </c>
      <c r="F41" s="13">
        <v>0.051284722222222225</v>
      </c>
      <c r="G41" s="12" t="str">
        <f t="shared" si="4"/>
        <v>7.23/km</v>
      </c>
      <c r="H41" s="13">
        <f t="shared" si="5"/>
        <v>0.015474537037037037</v>
      </c>
      <c r="I41" s="13">
        <f>F41-INDEX($F$5:$F$117,MATCH(D41,$D$5:$D$117,0))</f>
        <v>0.015474537037037037</v>
      </c>
    </row>
    <row r="42" spans="1:9" ht="15" customHeight="1">
      <c r="A42" s="12">
        <v>38</v>
      </c>
      <c r="B42" s="28" t="s">
        <v>171</v>
      </c>
      <c r="C42" s="28" t="s">
        <v>16</v>
      </c>
      <c r="D42" s="12" t="s">
        <v>102</v>
      </c>
      <c r="E42" s="28" t="s">
        <v>57</v>
      </c>
      <c r="F42" s="13">
        <v>0.052071759259259255</v>
      </c>
      <c r="G42" s="12" t="str">
        <f t="shared" si="4"/>
        <v>7.30/km</v>
      </c>
      <c r="H42" s="13">
        <f t="shared" si="5"/>
        <v>0.016261574074074067</v>
      </c>
      <c r="I42" s="13">
        <f>F42-INDEX($F$5:$F$117,MATCH(D42,$D$5:$D$117,0))</f>
        <v>0.0030787037037037016</v>
      </c>
    </row>
    <row r="43" spans="1:9" ht="15" customHeight="1">
      <c r="A43" s="12">
        <v>39</v>
      </c>
      <c r="B43" s="28" t="s">
        <v>172</v>
      </c>
      <c r="C43" s="28" t="s">
        <v>117</v>
      </c>
      <c r="D43" s="12" t="s">
        <v>143</v>
      </c>
      <c r="E43" s="28" t="s">
        <v>173</v>
      </c>
      <c r="F43" s="13">
        <v>0.05209490740740741</v>
      </c>
      <c r="G43" s="12" t="str">
        <f t="shared" si="4"/>
        <v>7.30/km</v>
      </c>
      <c r="H43" s="13">
        <f t="shared" si="5"/>
        <v>0.01628472222222222</v>
      </c>
      <c r="I43" s="13">
        <f>F43-INDEX($F$5:$F$117,MATCH(D43,$D$5:$D$117,0))</f>
        <v>0.0050000000000000044</v>
      </c>
    </row>
    <row r="44" spans="1:9" ht="15" customHeight="1">
      <c r="A44" s="12">
        <v>40</v>
      </c>
      <c r="B44" s="28" t="s">
        <v>174</v>
      </c>
      <c r="C44" s="28" t="s">
        <v>20</v>
      </c>
      <c r="D44" s="12" t="s">
        <v>99</v>
      </c>
      <c r="E44" s="28" t="s">
        <v>175</v>
      </c>
      <c r="F44" s="13">
        <v>0.05243055555555556</v>
      </c>
      <c r="G44" s="12" t="str">
        <f aca="true" t="shared" si="6" ref="G44:G65">TEXT(INT((HOUR(F44)*3600+MINUTE(F44)*60+SECOND(F44))/$I$3/60),"0")&amp;"."&amp;TEXT(MOD((HOUR(F44)*3600+MINUTE(F44)*60+SECOND(F44))/$I$3,60),"00")&amp;"/km"</f>
        <v>7.33/km</v>
      </c>
      <c r="H44" s="13">
        <f aca="true" t="shared" si="7" ref="H44:H65">F44-$F$5</f>
        <v>0.01662037037037037</v>
      </c>
      <c r="I44" s="13">
        <f>F44-INDEX($F$5:$F$117,MATCH(D44,$D$5:$D$117,0))</f>
        <v>0.015543981481481478</v>
      </c>
    </row>
    <row r="45" spans="1:9" ht="15" customHeight="1">
      <c r="A45" s="12">
        <v>41</v>
      </c>
      <c r="B45" s="28" t="s">
        <v>86</v>
      </c>
      <c r="C45" s="28" t="s">
        <v>13</v>
      </c>
      <c r="D45" s="12" t="s">
        <v>100</v>
      </c>
      <c r="E45" s="28" t="s">
        <v>168</v>
      </c>
      <c r="F45" s="13">
        <v>0.052708333333333336</v>
      </c>
      <c r="G45" s="12" t="str">
        <f t="shared" si="6"/>
        <v>7.35/km</v>
      </c>
      <c r="H45" s="13">
        <f t="shared" si="7"/>
        <v>0.016898148148148148</v>
      </c>
      <c r="I45" s="13">
        <f>F45-INDEX($F$5:$F$117,MATCH(D45,$D$5:$D$117,0))</f>
        <v>0.016898148148148148</v>
      </c>
    </row>
    <row r="46" spans="1:9" ht="15" customHeight="1">
      <c r="A46" s="12">
        <v>42</v>
      </c>
      <c r="B46" s="28" t="s">
        <v>176</v>
      </c>
      <c r="C46" s="28" t="s">
        <v>177</v>
      </c>
      <c r="D46" s="12" t="s">
        <v>110</v>
      </c>
      <c r="E46" s="28" t="s">
        <v>41</v>
      </c>
      <c r="F46" s="13">
        <v>0.05278935185185185</v>
      </c>
      <c r="G46" s="12" t="str">
        <f t="shared" si="6"/>
        <v>7.36/km</v>
      </c>
      <c r="H46" s="13">
        <f t="shared" si="7"/>
        <v>0.016979166666666663</v>
      </c>
      <c r="I46" s="13">
        <f>F46-INDEX($F$5:$F$117,MATCH(D46,$D$5:$D$117,0))</f>
        <v>0</v>
      </c>
    </row>
    <row r="47" spans="1:9" ht="15" customHeight="1">
      <c r="A47" s="12">
        <v>43</v>
      </c>
      <c r="B47" s="28" t="s">
        <v>178</v>
      </c>
      <c r="C47" s="28" t="s">
        <v>104</v>
      </c>
      <c r="D47" s="12" t="s">
        <v>99</v>
      </c>
      <c r="E47" s="28" t="s">
        <v>142</v>
      </c>
      <c r="F47" s="13">
        <v>0.052835648148148145</v>
      </c>
      <c r="G47" s="12" t="str">
        <f t="shared" si="6"/>
        <v>7.37/km</v>
      </c>
      <c r="H47" s="13">
        <f t="shared" si="7"/>
        <v>0.017025462962962958</v>
      </c>
      <c r="I47" s="13">
        <f>F47-INDEX($F$5:$F$117,MATCH(D47,$D$5:$D$117,0))</f>
        <v>0.015949074074074067</v>
      </c>
    </row>
    <row r="48" spans="1:9" ht="15" customHeight="1">
      <c r="A48" s="12">
        <v>44</v>
      </c>
      <c r="B48" s="28" t="s">
        <v>179</v>
      </c>
      <c r="C48" s="28" t="s">
        <v>180</v>
      </c>
      <c r="D48" s="12" t="s">
        <v>105</v>
      </c>
      <c r="E48" s="28" t="s">
        <v>125</v>
      </c>
      <c r="F48" s="13">
        <v>0.05305555555555556</v>
      </c>
      <c r="G48" s="12" t="str">
        <f t="shared" si="6"/>
        <v>7.38/km</v>
      </c>
      <c r="H48" s="13">
        <f t="shared" si="7"/>
        <v>0.01724537037037037</v>
      </c>
      <c r="I48" s="13">
        <f>F48-INDEX($F$5:$F$117,MATCH(D48,$D$5:$D$117,0))</f>
        <v>0.0057175925925925936</v>
      </c>
    </row>
    <row r="49" spans="1:9" ht="15" customHeight="1">
      <c r="A49" s="12">
        <v>45</v>
      </c>
      <c r="B49" s="28" t="s">
        <v>181</v>
      </c>
      <c r="C49" s="28" t="s">
        <v>182</v>
      </c>
      <c r="D49" s="12" t="s">
        <v>101</v>
      </c>
      <c r="E49" s="28" t="s">
        <v>183</v>
      </c>
      <c r="F49" s="13">
        <v>0.053125</v>
      </c>
      <c r="G49" s="12" t="str">
        <f t="shared" si="6"/>
        <v>7.39/km</v>
      </c>
      <c r="H49" s="13">
        <f t="shared" si="7"/>
        <v>0.01731481481481481</v>
      </c>
      <c r="I49" s="13">
        <f>F49-INDEX($F$5:$F$117,MATCH(D49,$D$5:$D$117,0))</f>
        <v>0.014756944444444448</v>
      </c>
    </row>
    <row r="50" spans="1:9" ht="15" customHeight="1">
      <c r="A50" s="12">
        <v>46</v>
      </c>
      <c r="B50" s="28" t="s">
        <v>80</v>
      </c>
      <c r="C50" s="28" t="s">
        <v>21</v>
      </c>
      <c r="D50" s="12" t="s">
        <v>102</v>
      </c>
      <c r="E50" s="28" t="s">
        <v>158</v>
      </c>
      <c r="F50" s="13">
        <v>0.05333333333333334</v>
      </c>
      <c r="G50" s="12" t="str">
        <f t="shared" si="6"/>
        <v>7.41/km</v>
      </c>
      <c r="H50" s="13">
        <f t="shared" si="7"/>
        <v>0.01752314814814815</v>
      </c>
      <c r="I50" s="13">
        <f>F50-INDEX($F$5:$F$117,MATCH(D50,$D$5:$D$117,0))</f>
        <v>0.004340277777777783</v>
      </c>
    </row>
    <row r="51" spans="1:9" ht="15" customHeight="1">
      <c r="A51" s="12">
        <v>47</v>
      </c>
      <c r="B51" s="28" t="s">
        <v>50</v>
      </c>
      <c r="C51" s="28" t="s">
        <v>14</v>
      </c>
      <c r="D51" s="12" t="s">
        <v>99</v>
      </c>
      <c r="E51" s="28" t="s">
        <v>112</v>
      </c>
      <c r="F51" s="13">
        <v>0.05378472222222222</v>
      </c>
      <c r="G51" s="12" t="str">
        <f t="shared" si="6"/>
        <v>7.45/km</v>
      </c>
      <c r="H51" s="13">
        <f t="shared" si="7"/>
        <v>0.017974537037037032</v>
      </c>
      <c r="I51" s="13">
        <f>F51-INDEX($F$5:$F$117,MATCH(D51,$D$5:$D$117,0))</f>
        <v>0.01689814814814814</v>
      </c>
    </row>
    <row r="52" spans="1:9" ht="15" customHeight="1">
      <c r="A52" s="12">
        <v>48</v>
      </c>
      <c r="B52" s="28" t="s">
        <v>26</v>
      </c>
      <c r="C52" s="28" t="s">
        <v>34</v>
      </c>
      <c r="D52" s="12" t="s">
        <v>110</v>
      </c>
      <c r="E52" s="28" t="s">
        <v>112</v>
      </c>
      <c r="F52" s="13">
        <v>0.053969907407407404</v>
      </c>
      <c r="G52" s="12" t="str">
        <f t="shared" si="6"/>
        <v>7.46/km</v>
      </c>
      <c r="H52" s="13">
        <f t="shared" si="7"/>
        <v>0.018159722222222216</v>
      </c>
      <c r="I52" s="13">
        <f>F52-INDEX($F$5:$F$117,MATCH(D52,$D$5:$D$117,0))</f>
        <v>0.0011805555555555527</v>
      </c>
    </row>
    <row r="53" spans="1:9" ht="15" customHeight="1">
      <c r="A53" s="12">
        <v>49</v>
      </c>
      <c r="B53" s="28" t="s">
        <v>184</v>
      </c>
      <c r="C53" s="28" t="s">
        <v>72</v>
      </c>
      <c r="D53" s="12" t="s">
        <v>141</v>
      </c>
      <c r="E53" s="28" t="s">
        <v>158</v>
      </c>
      <c r="F53" s="13">
        <v>0.054178240740740735</v>
      </c>
      <c r="G53" s="12" t="str">
        <f t="shared" si="6"/>
        <v>7.48/km</v>
      </c>
      <c r="H53" s="13">
        <f t="shared" si="7"/>
        <v>0.018368055555555547</v>
      </c>
      <c r="I53" s="13">
        <f>F53-INDEX($F$5:$F$117,MATCH(D53,$D$5:$D$117,0))</f>
        <v>0.007071759259259257</v>
      </c>
    </row>
    <row r="54" spans="1:9" ht="15" customHeight="1">
      <c r="A54" s="12">
        <v>50</v>
      </c>
      <c r="B54" s="28" t="s">
        <v>48</v>
      </c>
      <c r="C54" s="28" t="s">
        <v>13</v>
      </c>
      <c r="D54" s="12" t="s">
        <v>99</v>
      </c>
      <c r="E54" s="28" t="s">
        <v>112</v>
      </c>
      <c r="F54" s="13">
        <v>0.055057870370370375</v>
      </c>
      <c r="G54" s="12" t="str">
        <f t="shared" si="6"/>
        <v>7.56/km</v>
      </c>
      <c r="H54" s="13">
        <f t="shared" si="7"/>
        <v>0.019247685185185187</v>
      </c>
      <c r="I54" s="13">
        <f>F54-INDEX($F$5:$F$117,MATCH(D54,$D$5:$D$117,0))</f>
        <v>0.018171296296296297</v>
      </c>
    </row>
    <row r="55" spans="1:9" ht="15" customHeight="1">
      <c r="A55" s="12">
        <v>51</v>
      </c>
      <c r="B55" s="28" t="s">
        <v>185</v>
      </c>
      <c r="C55" s="28" t="s">
        <v>78</v>
      </c>
      <c r="D55" s="12" t="s">
        <v>103</v>
      </c>
      <c r="E55" s="28" t="s">
        <v>173</v>
      </c>
      <c r="F55" s="13">
        <v>0.055567129629629626</v>
      </c>
      <c r="G55" s="12" t="str">
        <f t="shared" si="6"/>
        <v>8.00/km</v>
      </c>
      <c r="H55" s="13">
        <f t="shared" si="7"/>
        <v>0.019756944444444438</v>
      </c>
      <c r="I55" s="13">
        <f>F55-INDEX($F$5:$F$117,MATCH(D55,$D$5:$D$117,0))</f>
        <v>0.012037037037037027</v>
      </c>
    </row>
    <row r="56" spans="1:9" ht="15" customHeight="1">
      <c r="A56" s="12">
        <v>52</v>
      </c>
      <c r="B56" s="28" t="s">
        <v>95</v>
      </c>
      <c r="C56" s="28" t="s">
        <v>20</v>
      </c>
      <c r="D56" s="12" t="s">
        <v>102</v>
      </c>
      <c r="E56" s="28" t="s">
        <v>158</v>
      </c>
      <c r="F56" s="13">
        <v>0.05586805555555555</v>
      </c>
      <c r="G56" s="12" t="str">
        <f t="shared" si="6"/>
        <v>8.03/km</v>
      </c>
      <c r="H56" s="13">
        <f t="shared" si="7"/>
        <v>0.020057870370370365</v>
      </c>
      <c r="I56" s="13">
        <f>F56-INDEX($F$5:$F$117,MATCH(D56,$D$5:$D$117,0))</f>
        <v>0.006874999999999999</v>
      </c>
    </row>
    <row r="57" spans="1:9" ht="15" customHeight="1">
      <c r="A57" s="12">
        <v>53</v>
      </c>
      <c r="B57" s="28" t="s">
        <v>84</v>
      </c>
      <c r="C57" s="28" t="s">
        <v>29</v>
      </c>
      <c r="D57" s="12" t="s">
        <v>99</v>
      </c>
      <c r="E57" s="28" t="s">
        <v>151</v>
      </c>
      <c r="F57" s="13">
        <v>0.05635416666666667</v>
      </c>
      <c r="G57" s="12" t="str">
        <f t="shared" si="6"/>
        <v>8.07/km</v>
      </c>
      <c r="H57" s="13">
        <f t="shared" si="7"/>
        <v>0.020543981481481483</v>
      </c>
      <c r="I57" s="13">
        <f>F57-INDEX($F$5:$F$117,MATCH(D57,$D$5:$D$117,0))</f>
        <v>0.019467592592592592</v>
      </c>
    </row>
    <row r="58" spans="1:9" ht="15" customHeight="1">
      <c r="A58" s="12">
        <v>54</v>
      </c>
      <c r="B58" s="28" t="s">
        <v>76</v>
      </c>
      <c r="C58" s="28" t="s">
        <v>60</v>
      </c>
      <c r="D58" s="12" t="s">
        <v>99</v>
      </c>
      <c r="E58" s="28" t="s">
        <v>186</v>
      </c>
      <c r="F58" s="13">
        <v>0.056365740740740744</v>
      </c>
      <c r="G58" s="12" t="str">
        <f t="shared" si="6"/>
        <v>8.07/km</v>
      </c>
      <c r="H58" s="13">
        <f t="shared" si="7"/>
        <v>0.020555555555555556</v>
      </c>
      <c r="I58" s="13">
        <f>F58-INDEX($F$5:$F$117,MATCH(D58,$D$5:$D$117,0))</f>
        <v>0.019479166666666665</v>
      </c>
    </row>
    <row r="59" spans="1:9" ht="15" customHeight="1">
      <c r="A59" s="12">
        <v>55</v>
      </c>
      <c r="B59" s="28" t="s">
        <v>114</v>
      </c>
      <c r="C59" s="28" t="s">
        <v>24</v>
      </c>
      <c r="D59" s="12" t="s">
        <v>103</v>
      </c>
      <c r="E59" s="28" t="s">
        <v>187</v>
      </c>
      <c r="F59" s="13">
        <v>0.05637731481481482</v>
      </c>
      <c r="G59" s="12" t="str">
        <f t="shared" si="6"/>
        <v>8.07/km</v>
      </c>
      <c r="H59" s="13">
        <f t="shared" si="7"/>
        <v>0.02056712962962963</v>
      </c>
      <c r="I59" s="13">
        <f>F59-INDEX($F$5:$F$117,MATCH(D59,$D$5:$D$117,0))</f>
        <v>0.012847222222222218</v>
      </c>
    </row>
    <row r="60" spans="1:9" ht="15" customHeight="1">
      <c r="A60" s="12">
        <v>56</v>
      </c>
      <c r="B60" s="28" t="s">
        <v>188</v>
      </c>
      <c r="C60" s="28" t="s">
        <v>87</v>
      </c>
      <c r="D60" s="12" t="s">
        <v>143</v>
      </c>
      <c r="E60" s="28" t="s">
        <v>189</v>
      </c>
      <c r="F60" s="13">
        <v>0.056388888888888884</v>
      </c>
      <c r="G60" s="12" t="str">
        <f t="shared" si="6"/>
        <v>8.07/km</v>
      </c>
      <c r="H60" s="13">
        <f t="shared" si="7"/>
        <v>0.020578703703703696</v>
      </c>
      <c r="I60" s="13">
        <f>F60-INDEX($F$5:$F$117,MATCH(D60,$D$5:$D$117,0))</f>
        <v>0.00929398148148148</v>
      </c>
    </row>
    <row r="61" spans="1:9" ht="15" customHeight="1">
      <c r="A61" s="12">
        <v>57</v>
      </c>
      <c r="B61" s="28" t="s">
        <v>190</v>
      </c>
      <c r="C61" s="28" t="s">
        <v>20</v>
      </c>
      <c r="D61" s="12" t="s">
        <v>100</v>
      </c>
      <c r="E61" s="28" t="s">
        <v>58</v>
      </c>
      <c r="F61" s="13">
        <v>0.05693287037037037</v>
      </c>
      <c r="G61" s="12" t="str">
        <f t="shared" si="6"/>
        <v>8.12/km</v>
      </c>
      <c r="H61" s="13">
        <f t="shared" si="7"/>
        <v>0.021122685185185182</v>
      </c>
      <c r="I61" s="13">
        <f>F61-INDEX($F$5:$F$117,MATCH(D61,$D$5:$D$117,0))</f>
        <v>0.021122685185185182</v>
      </c>
    </row>
    <row r="62" spans="1:9" ht="15" customHeight="1">
      <c r="A62" s="12">
        <v>58</v>
      </c>
      <c r="B62" s="28" t="s">
        <v>191</v>
      </c>
      <c r="C62" s="28" t="s">
        <v>16</v>
      </c>
      <c r="D62" s="12" t="s">
        <v>99</v>
      </c>
      <c r="E62" s="28" t="s">
        <v>192</v>
      </c>
      <c r="F62" s="13">
        <v>0.0587962962962963</v>
      </c>
      <c r="G62" s="12" t="str">
        <f t="shared" si="6"/>
        <v>8.28/km</v>
      </c>
      <c r="H62" s="13">
        <f t="shared" si="7"/>
        <v>0.02298611111111111</v>
      </c>
      <c r="I62" s="13">
        <f>F62-INDEX($F$5:$F$117,MATCH(D62,$D$5:$D$117,0))</f>
        <v>0.02190972222222222</v>
      </c>
    </row>
    <row r="63" spans="1:9" ht="15" customHeight="1">
      <c r="A63" s="12">
        <v>59</v>
      </c>
      <c r="B63" s="28" t="s">
        <v>193</v>
      </c>
      <c r="C63" s="28" t="s">
        <v>27</v>
      </c>
      <c r="D63" s="12" t="s">
        <v>100</v>
      </c>
      <c r="E63" s="28" t="s">
        <v>194</v>
      </c>
      <c r="F63" s="13">
        <v>0.058807870370370365</v>
      </c>
      <c r="G63" s="12" t="str">
        <f t="shared" si="6"/>
        <v>8.28/km</v>
      </c>
      <c r="H63" s="13">
        <f t="shared" si="7"/>
        <v>0.022997685185185177</v>
      </c>
      <c r="I63" s="13">
        <f>F63-INDEX($F$5:$F$117,MATCH(D63,$D$5:$D$117,0))</f>
        <v>0.022997685185185177</v>
      </c>
    </row>
    <row r="64" spans="1:9" ht="15" customHeight="1">
      <c r="A64" s="12">
        <v>60</v>
      </c>
      <c r="B64" s="28" t="s">
        <v>47</v>
      </c>
      <c r="C64" s="28" t="s">
        <v>28</v>
      </c>
      <c r="D64" s="12" t="s">
        <v>99</v>
      </c>
      <c r="E64" s="28" t="s">
        <v>112</v>
      </c>
      <c r="F64" s="13">
        <v>0.058912037037037034</v>
      </c>
      <c r="G64" s="12" t="str">
        <f t="shared" si="6"/>
        <v>8.29/km</v>
      </c>
      <c r="H64" s="13">
        <f t="shared" si="7"/>
        <v>0.023101851851851846</v>
      </c>
      <c r="I64" s="13">
        <f>F64-INDEX($F$5:$F$117,MATCH(D64,$D$5:$D$117,0))</f>
        <v>0.022025462962962955</v>
      </c>
    </row>
    <row r="65" spans="1:9" ht="15" customHeight="1">
      <c r="A65" s="12">
        <v>61</v>
      </c>
      <c r="B65" s="28" t="s">
        <v>53</v>
      </c>
      <c r="C65" s="28" t="s">
        <v>21</v>
      </c>
      <c r="D65" s="12" t="s">
        <v>110</v>
      </c>
      <c r="E65" s="28" t="s">
        <v>195</v>
      </c>
      <c r="F65" s="13">
        <v>0.05892361111111111</v>
      </c>
      <c r="G65" s="12" t="str">
        <f t="shared" si="6"/>
        <v>8.29/km</v>
      </c>
      <c r="H65" s="13">
        <f t="shared" si="7"/>
        <v>0.02311342592592592</v>
      </c>
      <c r="I65" s="13">
        <f>F65-INDEX($F$5:$F$117,MATCH(D65,$D$5:$D$117,0))</f>
        <v>0.006134259259259256</v>
      </c>
    </row>
    <row r="66" spans="1:9" ht="15" customHeight="1">
      <c r="A66" s="12">
        <v>62</v>
      </c>
      <c r="B66" s="28" t="s">
        <v>65</v>
      </c>
      <c r="C66" s="28" t="s">
        <v>27</v>
      </c>
      <c r="D66" s="12" t="s">
        <v>141</v>
      </c>
      <c r="E66" s="28" t="s">
        <v>173</v>
      </c>
      <c r="F66" s="13">
        <v>0.059375000000000004</v>
      </c>
      <c r="G66" s="12" t="str">
        <f aca="true" t="shared" si="8" ref="G66:G75">TEXT(INT((HOUR(F66)*3600+MINUTE(F66)*60+SECOND(F66))/$I$3/60),"0")&amp;"."&amp;TEXT(MOD((HOUR(F66)*3600+MINUTE(F66)*60+SECOND(F66))/$I$3,60),"00")&amp;"/km"</f>
        <v>8.33/km</v>
      </c>
      <c r="H66" s="13">
        <f aca="true" t="shared" si="9" ref="H66:H75">F66-$F$5</f>
        <v>0.023564814814814816</v>
      </c>
      <c r="I66" s="13">
        <f>F66-INDEX($F$5:$F$117,MATCH(D66,$D$5:$D$117,0))</f>
        <v>0.012268518518518526</v>
      </c>
    </row>
    <row r="67" spans="1:9" ht="15" customHeight="1">
      <c r="A67" s="37">
        <v>63</v>
      </c>
      <c r="B67" s="45" t="s">
        <v>196</v>
      </c>
      <c r="C67" s="45" t="s">
        <v>29</v>
      </c>
      <c r="D67" s="37" t="s">
        <v>102</v>
      </c>
      <c r="E67" s="45" t="s">
        <v>94</v>
      </c>
      <c r="F67" s="38">
        <v>0.05938657407407407</v>
      </c>
      <c r="G67" s="37" t="str">
        <f t="shared" si="8"/>
        <v>8.33/km</v>
      </c>
      <c r="H67" s="38">
        <f t="shared" si="9"/>
        <v>0.023576388888888883</v>
      </c>
      <c r="I67" s="38">
        <f>F67-INDEX($F$5:$F$117,MATCH(D67,$D$5:$D$117,0))</f>
        <v>0.010393518518518517</v>
      </c>
    </row>
    <row r="68" spans="1:9" ht="15" customHeight="1">
      <c r="A68" s="12">
        <v>64</v>
      </c>
      <c r="B68" s="28" t="s">
        <v>197</v>
      </c>
      <c r="C68" s="28" t="s">
        <v>15</v>
      </c>
      <c r="D68" s="12" t="s">
        <v>110</v>
      </c>
      <c r="E68" s="28" t="s">
        <v>166</v>
      </c>
      <c r="F68" s="13">
        <v>0.06070601851851851</v>
      </c>
      <c r="G68" s="12" t="str">
        <f t="shared" si="8"/>
        <v>8.45/km</v>
      </c>
      <c r="H68" s="13">
        <f t="shared" si="9"/>
        <v>0.024895833333333325</v>
      </c>
      <c r="I68" s="13">
        <f>F68-INDEX($F$5:$F$117,MATCH(D68,$D$5:$D$117,0))</f>
        <v>0.007916666666666662</v>
      </c>
    </row>
    <row r="69" spans="1:9" ht="15" customHeight="1">
      <c r="A69" s="12">
        <v>65</v>
      </c>
      <c r="B69" s="28" t="s">
        <v>49</v>
      </c>
      <c r="C69" s="28" t="s">
        <v>33</v>
      </c>
      <c r="D69" s="12" t="s">
        <v>100</v>
      </c>
      <c r="E69" s="28" t="s">
        <v>195</v>
      </c>
      <c r="F69" s="13">
        <v>0.061053240740740734</v>
      </c>
      <c r="G69" s="12" t="str">
        <f t="shared" si="8"/>
        <v>8.48/km</v>
      </c>
      <c r="H69" s="13">
        <f t="shared" si="9"/>
        <v>0.025243055555555546</v>
      </c>
      <c r="I69" s="13">
        <f>F69-INDEX($F$5:$F$117,MATCH(D69,$D$5:$D$117,0))</f>
        <v>0.025243055555555546</v>
      </c>
    </row>
    <row r="70" spans="1:9" ht="15" customHeight="1">
      <c r="A70" s="12">
        <v>66</v>
      </c>
      <c r="B70" s="28" t="s">
        <v>198</v>
      </c>
      <c r="C70" s="28" t="s">
        <v>14</v>
      </c>
      <c r="D70" s="12" t="s">
        <v>102</v>
      </c>
      <c r="E70" s="28" t="s">
        <v>158</v>
      </c>
      <c r="F70" s="13">
        <v>0.061412037037037036</v>
      </c>
      <c r="G70" s="12" t="str">
        <f t="shared" si="8"/>
        <v>8.51/km</v>
      </c>
      <c r="H70" s="13">
        <f t="shared" si="9"/>
        <v>0.025601851851851848</v>
      </c>
      <c r="I70" s="13">
        <f>F70-INDEX($F$5:$F$117,MATCH(D70,$D$5:$D$117,0))</f>
        <v>0.012418981481481482</v>
      </c>
    </row>
    <row r="71" spans="1:9" ht="15" customHeight="1">
      <c r="A71" s="12">
        <v>67</v>
      </c>
      <c r="B71" s="28" t="s">
        <v>169</v>
      </c>
      <c r="C71" s="28" t="s">
        <v>73</v>
      </c>
      <c r="D71" s="12" t="s">
        <v>143</v>
      </c>
      <c r="E71" s="28" t="s">
        <v>41</v>
      </c>
      <c r="F71" s="13">
        <v>0.061875000000000006</v>
      </c>
      <c r="G71" s="12" t="str">
        <f t="shared" si="8"/>
        <v>8.55/km</v>
      </c>
      <c r="H71" s="13">
        <f t="shared" si="9"/>
        <v>0.02606481481481482</v>
      </c>
      <c r="I71" s="13">
        <f>F71-INDEX($F$5:$F$117,MATCH(D71,$D$5:$D$117,0))</f>
        <v>0.014780092592592602</v>
      </c>
    </row>
    <row r="72" spans="1:9" ht="15" customHeight="1">
      <c r="A72" s="12">
        <v>68</v>
      </c>
      <c r="B72" s="28" t="s">
        <v>199</v>
      </c>
      <c r="C72" s="28" t="s">
        <v>56</v>
      </c>
      <c r="D72" s="12" t="s">
        <v>143</v>
      </c>
      <c r="E72" s="28" t="s">
        <v>41</v>
      </c>
      <c r="F72" s="13">
        <v>0.06188657407407407</v>
      </c>
      <c r="G72" s="12" t="str">
        <f t="shared" si="8"/>
        <v>8.55/km</v>
      </c>
      <c r="H72" s="13">
        <f t="shared" si="9"/>
        <v>0.026076388888888885</v>
      </c>
      <c r="I72" s="13">
        <f>F72-INDEX($F$5:$F$117,MATCH(D72,$D$5:$D$117,0))</f>
        <v>0.014791666666666668</v>
      </c>
    </row>
    <row r="73" spans="1:9" ht="15" customHeight="1">
      <c r="A73" s="12">
        <v>69</v>
      </c>
      <c r="B73" s="28" t="s">
        <v>200</v>
      </c>
      <c r="C73" s="28" t="s">
        <v>32</v>
      </c>
      <c r="D73" s="12" t="s">
        <v>101</v>
      </c>
      <c r="E73" s="28" t="s">
        <v>201</v>
      </c>
      <c r="F73" s="13">
        <v>0.0619212962962963</v>
      </c>
      <c r="G73" s="12" t="str">
        <f t="shared" si="8"/>
        <v>8.55/km</v>
      </c>
      <c r="H73" s="13">
        <f t="shared" si="9"/>
        <v>0.026111111111111113</v>
      </c>
      <c r="I73" s="13">
        <f>F73-INDEX($F$5:$F$117,MATCH(D73,$D$5:$D$117,0))</f>
        <v>0.02355324074074075</v>
      </c>
    </row>
    <row r="74" spans="1:9" ht="15" customHeight="1">
      <c r="A74" s="12">
        <v>70</v>
      </c>
      <c r="B74" s="28" t="s">
        <v>202</v>
      </c>
      <c r="C74" s="28" t="s">
        <v>92</v>
      </c>
      <c r="D74" s="12" t="s">
        <v>143</v>
      </c>
      <c r="E74" s="28" t="s">
        <v>45</v>
      </c>
      <c r="F74" s="13">
        <v>0.0631712962962963</v>
      </c>
      <c r="G74" s="12" t="str">
        <f t="shared" si="8"/>
        <v>9.06/km</v>
      </c>
      <c r="H74" s="13">
        <f t="shared" si="9"/>
        <v>0.027361111111111107</v>
      </c>
      <c r="I74" s="13">
        <f>F74-INDEX($F$5:$F$117,MATCH(D74,$D$5:$D$117,0))</f>
        <v>0.01607638888888889</v>
      </c>
    </row>
    <row r="75" spans="1:9" ht="15" customHeight="1">
      <c r="A75" s="12">
        <v>71</v>
      </c>
      <c r="B75" s="28" t="s">
        <v>203</v>
      </c>
      <c r="C75" s="28" t="s">
        <v>24</v>
      </c>
      <c r="D75" s="12" t="s">
        <v>100</v>
      </c>
      <c r="E75" s="28" t="s">
        <v>145</v>
      </c>
      <c r="F75" s="13">
        <v>0.0644212962962963</v>
      </c>
      <c r="G75" s="12" t="str">
        <f t="shared" si="8"/>
        <v>9.17/km</v>
      </c>
      <c r="H75" s="13">
        <f t="shared" si="9"/>
        <v>0.028611111111111108</v>
      </c>
      <c r="I75" s="13">
        <f>F75-INDEX($F$5:$F$117,MATCH(D75,$D$5:$D$117,0))</f>
        <v>0.028611111111111108</v>
      </c>
    </row>
    <row r="76" spans="1:9" ht="15" customHeight="1">
      <c r="A76" s="12">
        <v>72</v>
      </c>
      <c r="B76" s="28" t="s">
        <v>204</v>
      </c>
      <c r="C76" s="28" t="s">
        <v>17</v>
      </c>
      <c r="D76" s="12" t="s">
        <v>101</v>
      </c>
      <c r="E76" s="28" t="s">
        <v>145</v>
      </c>
      <c r="F76" s="13">
        <v>0.06443287037037036</v>
      </c>
      <c r="G76" s="12" t="str">
        <f aca="true" t="shared" si="10" ref="G76:G117">TEXT(INT((HOUR(F76)*3600+MINUTE(F76)*60+SECOND(F76))/$I$3/60),"0")&amp;"."&amp;TEXT(MOD((HOUR(F76)*3600+MINUTE(F76)*60+SECOND(F76))/$I$3,60),"00")&amp;"/km"</f>
        <v>9.17/km</v>
      </c>
      <c r="H76" s="13">
        <f aca="true" t="shared" si="11" ref="H76:H117">F76-$F$5</f>
        <v>0.028622685185185175</v>
      </c>
      <c r="I76" s="13">
        <f>F76-INDEX($F$5:$F$117,MATCH(D76,$D$5:$D$117,0))</f>
        <v>0.02606481481481481</v>
      </c>
    </row>
    <row r="77" spans="1:9" ht="15" customHeight="1">
      <c r="A77" s="12">
        <v>73</v>
      </c>
      <c r="B77" s="28" t="s">
        <v>205</v>
      </c>
      <c r="C77" s="28" t="s">
        <v>21</v>
      </c>
      <c r="D77" s="12" t="s">
        <v>103</v>
      </c>
      <c r="E77" s="28" t="s">
        <v>120</v>
      </c>
      <c r="F77" s="13">
        <v>0.06469907407407406</v>
      </c>
      <c r="G77" s="12" t="str">
        <f t="shared" si="10"/>
        <v>9.19/km</v>
      </c>
      <c r="H77" s="13">
        <f t="shared" si="11"/>
        <v>0.028888888888888874</v>
      </c>
      <c r="I77" s="13">
        <f>F77-INDEX($F$5:$F$117,MATCH(D77,$D$5:$D$117,0))</f>
        <v>0.021168981481481462</v>
      </c>
    </row>
    <row r="78" spans="1:9" ht="15" customHeight="1">
      <c r="A78" s="12">
        <v>74</v>
      </c>
      <c r="B78" s="28" t="s">
        <v>116</v>
      </c>
      <c r="C78" s="28" t="s">
        <v>13</v>
      </c>
      <c r="D78" s="12" t="s">
        <v>102</v>
      </c>
      <c r="E78" s="28" t="s">
        <v>173</v>
      </c>
      <c r="F78" s="13">
        <v>0.06471064814814814</v>
      </c>
      <c r="G78" s="12" t="str">
        <f t="shared" si="10"/>
        <v>9.19/km</v>
      </c>
      <c r="H78" s="13">
        <f t="shared" si="11"/>
        <v>0.028900462962962954</v>
      </c>
      <c r="I78" s="13">
        <f>F78-INDEX($F$5:$F$117,MATCH(D78,$D$5:$D$117,0))</f>
        <v>0.01571759259259259</v>
      </c>
    </row>
    <row r="79" spans="1:9" ht="15" customHeight="1">
      <c r="A79" s="12">
        <v>75</v>
      </c>
      <c r="B79" s="28" t="s">
        <v>206</v>
      </c>
      <c r="C79" s="28" t="s">
        <v>207</v>
      </c>
      <c r="D79" s="12" t="s">
        <v>103</v>
      </c>
      <c r="E79" s="28" t="s">
        <v>166</v>
      </c>
      <c r="F79" s="13">
        <v>0.06481481481481481</v>
      </c>
      <c r="G79" s="12" t="str">
        <f t="shared" si="10"/>
        <v>9.20/km</v>
      </c>
      <c r="H79" s="13">
        <f t="shared" si="11"/>
        <v>0.029004629629629623</v>
      </c>
      <c r="I79" s="13">
        <f>F79-INDEX($F$5:$F$117,MATCH(D79,$D$5:$D$117,0))</f>
        <v>0.021284722222222212</v>
      </c>
    </row>
    <row r="80" spans="1:9" ht="15" customHeight="1">
      <c r="A80" s="12">
        <v>76</v>
      </c>
      <c r="B80" s="28" t="s">
        <v>90</v>
      </c>
      <c r="C80" s="28" t="s">
        <v>16</v>
      </c>
      <c r="D80" s="12" t="s">
        <v>101</v>
      </c>
      <c r="E80" s="28" t="s">
        <v>201</v>
      </c>
      <c r="F80" s="13">
        <v>0.06494212962962963</v>
      </c>
      <c r="G80" s="12" t="str">
        <f t="shared" si="10"/>
        <v>9.21/km</v>
      </c>
      <c r="H80" s="13">
        <f t="shared" si="11"/>
        <v>0.02913194444444444</v>
      </c>
      <c r="I80" s="13">
        <f>F80-INDEX($F$5:$F$117,MATCH(D80,$D$5:$D$117,0))</f>
        <v>0.026574074074074076</v>
      </c>
    </row>
    <row r="81" spans="1:9" ht="15" customHeight="1">
      <c r="A81" s="12">
        <v>77</v>
      </c>
      <c r="B81" s="28" t="s">
        <v>208</v>
      </c>
      <c r="C81" s="28" t="s">
        <v>74</v>
      </c>
      <c r="D81" s="12" t="s">
        <v>143</v>
      </c>
      <c r="E81" s="28" t="s">
        <v>175</v>
      </c>
      <c r="F81" s="13">
        <v>0.06577546296296297</v>
      </c>
      <c r="G81" s="12" t="str">
        <f t="shared" si="10"/>
        <v>9.28/km</v>
      </c>
      <c r="H81" s="13">
        <f t="shared" si="11"/>
        <v>0.029965277777777778</v>
      </c>
      <c r="I81" s="13">
        <f>F81-INDEX($F$5:$F$117,MATCH(D81,$D$5:$D$117,0))</f>
        <v>0.01868055555555556</v>
      </c>
    </row>
    <row r="82" spans="1:9" ht="15" customHeight="1">
      <c r="A82" s="12">
        <v>78</v>
      </c>
      <c r="B82" s="28" t="s">
        <v>209</v>
      </c>
      <c r="C82" s="28" t="s">
        <v>25</v>
      </c>
      <c r="D82" s="12" t="s">
        <v>102</v>
      </c>
      <c r="E82" s="28" t="s">
        <v>158</v>
      </c>
      <c r="F82" s="13">
        <v>0.06597222222222222</v>
      </c>
      <c r="G82" s="12" t="str">
        <f t="shared" si="10"/>
        <v>9.30/km</v>
      </c>
      <c r="H82" s="13">
        <f t="shared" si="11"/>
        <v>0.030162037037037036</v>
      </c>
      <c r="I82" s="13">
        <f>F82-INDEX($F$5:$F$117,MATCH(D82,$D$5:$D$117,0))</f>
        <v>0.01697916666666667</v>
      </c>
    </row>
    <row r="83" spans="1:9" ht="15" customHeight="1">
      <c r="A83" s="12">
        <v>79</v>
      </c>
      <c r="B83" s="28" t="s">
        <v>210</v>
      </c>
      <c r="C83" s="28" t="s">
        <v>211</v>
      </c>
      <c r="D83" s="12" t="s">
        <v>143</v>
      </c>
      <c r="E83" s="28" t="s">
        <v>57</v>
      </c>
      <c r="F83" s="13">
        <v>0.06614583333333333</v>
      </c>
      <c r="G83" s="12" t="str">
        <f t="shared" si="10"/>
        <v>9.32/km</v>
      </c>
      <c r="H83" s="13">
        <f t="shared" si="11"/>
        <v>0.030335648148148146</v>
      </c>
      <c r="I83" s="13">
        <f>F83-INDEX($F$5:$F$117,MATCH(D83,$D$5:$D$117,0))</f>
        <v>0.01905092592592593</v>
      </c>
    </row>
    <row r="84" spans="1:9" ht="15" customHeight="1">
      <c r="A84" s="12">
        <v>80</v>
      </c>
      <c r="B84" s="28" t="s">
        <v>212</v>
      </c>
      <c r="C84" s="28" t="s">
        <v>29</v>
      </c>
      <c r="D84" s="12" t="s">
        <v>101</v>
      </c>
      <c r="E84" s="28" t="s">
        <v>213</v>
      </c>
      <c r="F84" s="13">
        <v>0.06681712962962963</v>
      </c>
      <c r="G84" s="12" t="str">
        <f t="shared" si="10"/>
        <v>9.37/km</v>
      </c>
      <c r="H84" s="13">
        <f t="shared" si="11"/>
        <v>0.03100694444444444</v>
      </c>
      <c r="I84" s="13">
        <f>F84-INDEX($F$5:$F$117,MATCH(D84,$D$5:$D$117,0))</f>
        <v>0.028449074074074078</v>
      </c>
    </row>
    <row r="85" spans="1:9" ht="15" customHeight="1">
      <c r="A85" s="12">
        <v>81</v>
      </c>
      <c r="B85" s="28" t="s">
        <v>214</v>
      </c>
      <c r="C85" s="28" t="s">
        <v>61</v>
      </c>
      <c r="D85" s="12" t="s">
        <v>101</v>
      </c>
      <c r="E85" s="28" t="s">
        <v>166</v>
      </c>
      <c r="F85" s="13">
        <v>0.06700231481481482</v>
      </c>
      <c r="G85" s="12" t="str">
        <f t="shared" si="10"/>
        <v>9.39/km</v>
      </c>
      <c r="H85" s="13">
        <f t="shared" si="11"/>
        <v>0.031192129629629632</v>
      </c>
      <c r="I85" s="13">
        <f>F85-INDEX($F$5:$F$117,MATCH(D85,$D$5:$D$117,0))</f>
        <v>0.02863425925925927</v>
      </c>
    </row>
    <row r="86" spans="1:9" ht="15" customHeight="1">
      <c r="A86" s="12">
        <v>82</v>
      </c>
      <c r="B86" s="28" t="s">
        <v>79</v>
      </c>
      <c r="C86" s="28" t="s">
        <v>42</v>
      </c>
      <c r="D86" s="12" t="s">
        <v>101</v>
      </c>
      <c r="E86" s="28" t="s">
        <v>158</v>
      </c>
      <c r="F86" s="13">
        <v>0.06802083333333334</v>
      </c>
      <c r="G86" s="12" t="str">
        <f t="shared" si="10"/>
        <v>9.48/km</v>
      </c>
      <c r="H86" s="13">
        <f t="shared" si="11"/>
        <v>0.03221064814814815</v>
      </c>
      <c r="I86" s="13">
        <f>F86-INDEX($F$5:$F$117,MATCH(D86,$D$5:$D$117,0))</f>
        <v>0.029652777777777785</v>
      </c>
    </row>
    <row r="87" spans="1:9" ht="15" customHeight="1">
      <c r="A87" s="12">
        <v>83</v>
      </c>
      <c r="B87" s="28" t="s">
        <v>215</v>
      </c>
      <c r="C87" s="28" t="s">
        <v>216</v>
      </c>
      <c r="D87" s="12" t="s">
        <v>105</v>
      </c>
      <c r="E87" s="28" t="s">
        <v>41</v>
      </c>
      <c r="F87" s="13">
        <v>0.06804398148148148</v>
      </c>
      <c r="G87" s="12" t="str">
        <f t="shared" si="10"/>
        <v>9.48/km</v>
      </c>
      <c r="H87" s="13">
        <f t="shared" si="11"/>
        <v>0.032233796296296295</v>
      </c>
      <c r="I87" s="13">
        <f>F87-INDEX($F$5:$F$117,MATCH(D87,$D$5:$D$117,0))</f>
        <v>0.02070601851851852</v>
      </c>
    </row>
    <row r="88" spans="1:9" ht="15" customHeight="1">
      <c r="A88" s="12">
        <v>84</v>
      </c>
      <c r="B88" s="28" t="s">
        <v>217</v>
      </c>
      <c r="C88" s="28" t="s">
        <v>108</v>
      </c>
      <c r="D88" s="12" t="s">
        <v>110</v>
      </c>
      <c r="E88" s="28" t="s">
        <v>218</v>
      </c>
      <c r="F88" s="13">
        <v>0.06805555555555555</v>
      </c>
      <c r="G88" s="12" t="str">
        <f t="shared" si="10"/>
        <v>9.48/km</v>
      </c>
      <c r="H88" s="13">
        <f t="shared" si="11"/>
        <v>0.03224537037037036</v>
      </c>
      <c r="I88" s="13">
        <f>F88-INDEX($F$5:$F$117,MATCH(D88,$D$5:$D$117,0))</f>
        <v>0.015266203703703699</v>
      </c>
    </row>
    <row r="89" spans="1:9" ht="15" customHeight="1">
      <c r="A89" s="12">
        <v>85</v>
      </c>
      <c r="B89" s="28" t="s">
        <v>88</v>
      </c>
      <c r="C89" s="28" t="s">
        <v>75</v>
      </c>
      <c r="D89" s="12" t="s">
        <v>143</v>
      </c>
      <c r="E89" s="28" t="s">
        <v>219</v>
      </c>
      <c r="F89" s="13">
        <v>0.06806712962962963</v>
      </c>
      <c r="G89" s="12" t="str">
        <f t="shared" si="10"/>
        <v>9.48/km</v>
      </c>
      <c r="H89" s="13">
        <f t="shared" si="11"/>
        <v>0.03225694444444444</v>
      </c>
      <c r="I89" s="13">
        <f>F89-INDEX($F$5:$F$117,MATCH(D89,$D$5:$D$117,0))</f>
        <v>0.020972222222222225</v>
      </c>
    </row>
    <row r="90" spans="1:9" ht="15" customHeight="1">
      <c r="A90" s="12">
        <v>86</v>
      </c>
      <c r="B90" s="28" t="s">
        <v>220</v>
      </c>
      <c r="C90" s="28" t="s">
        <v>75</v>
      </c>
      <c r="D90" s="12" t="s">
        <v>143</v>
      </c>
      <c r="E90" s="28" t="s">
        <v>149</v>
      </c>
      <c r="F90" s="13">
        <v>0.06809027777777778</v>
      </c>
      <c r="G90" s="12" t="str">
        <f t="shared" si="10"/>
        <v>9.48/km</v>
      </c>
      <c r="H90" s="13">
        <f t="shared" si="11"/>
        <v>0.03228009259259259</v>
      </c>
      <c r="I90" s="13">
        <f>F90-INDEX($F$5:$F$117,MATCH(D90,$D$5:$D$117,0))</f>
        <v>0.020995370370370373</v>
      </c>
    </row>
    <row r="91" spans="1:9" ht="15" customHeight="1">
      <c r="A91" s="12">
        <v>87</v>
      </c>
      <c r="B91" s="28" t="s">
        <v>221</v>
      </c>
      <c r="C91" s="28" t="s">
        <v>12</v>
      </c>
      <c r="D91" s="12" t="s">
        <v>103</v>
      </c>
      <c r="E91" s="28" t="s">
        <v>149</v>
      </c>
      <c r="F91" s="13">
        <v>0.06811342592592594</v>
      </c>
      <c r="G91" s="12" t="str">
        <f t="shared" si="10"/>
        <v>9.49/km</v>
      </c>
      <c r="H91" s="13">
        <f t="shared" si="11"/>
        <v>0.03230324074074075</v>
      </c>
      <c r="I91" s="13">
        <f>F91-INDEX($F$5:$F$117,MATCH(D91,$D$5:$D$117,0))</f>
        <v>0.02458333333333334</v>
      </c>
    </row>
    <row r="92" spans="1:9" ht="15" customHeight="1">
      <c r="A92" s="12">
        <v>88</v>
      </c>
      <c r="B92" s="28" t="s">
        <v>222</v>
      </c>
      <c r="C92" s="28" t="s">
        <v>63</v>
      </c>
      <c r="D92" s="12" t="s">
        <v>110</v>
      </c>
      <c r="E92" s="28" t="s">
        <v>223</v>
      </c>
      <c r="F92" s="13">
        <v>0.0681712962962963</v>
      </c>
      <c r="G92" s="12" t="str">
        <f t="shared" si="10"/>
        <v>9.49/km</v>
      </c>
      <c r="H92" s="13">
        <f t="shared" si="11"/>
        <v>0.03236111111111111</v>
      </c>
      <c r="I92" s="13">
        <f>F92-INDEX($F$5:$F$117,MATCH(D92,$D$5:$D$117,0))</f>
        <v>0.015381944444444448</v>
      </c>
    </row>
    <row r="93" spans="1:9" ht="15" customHeight="1">
      <c r="A93" s="12">
        <v>89</v>
      </c>
      <c r="B93" s="28" t="s">
        <v>224</v>
      </c>
      <c r="C93" s="28" t="s">
        <v>16</v>
      </c>
      <c r="D93" s="12" t="s">
        <v>103</v>
      </c>
      <c r="E93" s="28" t="s">
        <v>125</v>
      </c>
      <c r="F93" s="13">
        <v>0.07023148148148149</v>
      </c>
      <c r="G93" s="12" t="str">
        <f t="shared" si="10"/>
        <v>10.07/km</v>
      </c>
      <c r="H93" s="13">
        <f t="shared" si="11"/>
        <v>0.034421296296296304</v>
      </c>
      <c r="I93" s="13">
        <f>F93-INDEX($F$5:$F$117,MATCH(D93,$D$5:$D$117,0))</f>
        <v>0.026701388888888893</v>
      </c>
    </row>
    <row r="94" spans="1:9" ht="15" customHeight="1">
      <c r="A94" s="12">
        <v>90</v>
      </c>
      <c r="B94" s="28" t="s">
        <v>225</v>
      </c>
      <c r="C94" s="28" t="s">
        <v>69</v>
      </c>
      <c r="D94" s="12" t="s">
        <v>143</v>
      </c>
      <c r="E94" s="28" t="s">
        <v>158</v>
      </c>
      <c r="F94" s="13">
        <v>0.0707175925925926</v>
      </c>
      <c r="G94" s="12" t="str">
        <f t="shared" si="10"/>
        <v>10.11/km</v>
      </c>
      <c r="H94" s="13">
        <f t="shared" si="11"/>
        <v>0.03490740740740741</v>
      </c>
      <c r="I94" s="13">
        <f>F94-INDEX($F$5:$F$117,MATCH(D94,$D$5:$D$117,0))</f>
        <v>0.02362268518518519</v>
      </c>
    </row>
    <row r="95" spans="1:9" ht="15" customHeight="1">
      <c r="A95" s="12">
        <v>91</v>
      </c>
      <c r="B95" s="28" t="s">
        <v>226</v>
      </c>
      <c r="C95" s="28" t="s">
        <v>28</v>
      </c>
      <c r="D95" s="12" t="s">
        <v>102</v>
      </c>
      <c r="E95" s="28" t="s">
        <v>227</v>
      </c>
      <c r="F95" s="13">
        <v>0.07072916666666666</v>
      </c>
      <c r="G95" s="12" t="str">
        <f t="shared" si="10"/>
        <v>10.11/km</v>
      </c>
      <c r="H95" s="13">
        <f t="shared" si="11"/>
        <v>0.034918981481481474</v>
      </c>
      <c r="I95" s="13">
        <f>F95-INDEX($F$5:$F$117,MATCH(D95,$D$5:$D$117,0))</f>
        <v>0.02173611111111111</v>
      </c>
    </row>
    <row r="96" spans="1:9" ht="15" customHeight="1">
      <c r="A96" s="12">
        <v>92</v>
      </c>
      <c r="B96" s="28" t="s">
        <v>228</v>
      </c>
      <c r="C96" s="28" t="s">
        <v>30</v>
      </c>
      <c r="D96" s="12" t="s">
        <v>110</v>
      </c>
      <c r="E96" s="28" t="s">
        <v>38</v>
      </c>
      <c r="F96" s="13">
        <v>0.078125</v>
      </c>
      <c r="G96" s="12" t="str">
        <f t="shared" si="10"/>
        <v>11.15/km</v>
      </c>
      <c r="H96" s="13">
        <f t="shared" si="11"/>
        <v>0.04231481481481481</v>
      </c>
      <c r="I96" s="13">
        <f>F96-INDEX($F$5:$F$117,MATCH(D96,$D$5:$D$117,0))</f>
        <v>0.02533564814814815</v>
      </c>
    </row>
    <row r="97" spans="1:9" ht="15" customHeight="1">
      <c r="A97" s="12">
        <v>93</v>
      </c>
      <c r="B97" s="28" t="s">
        <v>229</v>
      </c>
      <c r="C97" s="28" t="s">
        <v>22</v>
      </c>
      <c r="D97" s="12" t="s">
        <v>105</v>
      </c>
      <c r="E97" s="28" t="s">
        <v>41</v>
      </c>
      <c r="F97" s="13">
        <v>0.07824074074074074</v>
      </c>
      <c r="G97" s="12" t="str">
        <f t="shared" si="10"/>
        <v>11.16/km</v>
      </c>
      <c r="H97" s="13">
        <f t="shared" si="11"/>
        <v>0.04243055555555555</v>
      </c>
      <c r="I97" s="13">
        <f>F97-INDEX($F$5:$F$117,MATCH(D97,$D$5:$D$117,0))</f>
        <v>0.030902777777777772</v>
      </c>
    </row>
    <row r="98" spans="1:9" ht="15" customHeight="1">
      <c r="A98" s="12">
        <v>94</v>
      </c>
      <c r="B98" s="28" t="s">
        <v>230</v>
      </c>
      <c r="C98" s="28" t="s">
        <v>111</v>
      </c>
      <c r="D98" s="12" t="s">
        <v>143</v>
      </c>
      <c r="E98" s="28" t="s">
        <v>166</v>
      </c>
      <c r="F98" s="13">
        <v>0.07962962962962962</v>
      </c>
      <c r="G98" s="12" t="str">
        <f t="shared" si="10"/>
        <v>11.28/km</v>
      </c>
      <c r="H98" s="13">
        <f t="shared" si="11"/>
        <v>0.04381944444444443</v>
      </c>
      <c r="I98" s="13">
        <f>F98-INDEX($F$5:$F$117,MATCH(D98,$D$5:$D$117,0))</f>
        <v>0.032534722222222215</v>
      </c>
    </row>
    <row r="99" spans="1:9" ht="15" customHeight="1">
      <c r="A99" s="12">
        <v>95</v>
      </c>
      <c r="B99" s="28" t="s">
        <v>86</v>
      </c>
      <c r="C99" s="28" t="s">
        <v>89</v>
      </c>
      <c r="D99" s="12" t="s">
        <v>143</v>
      </c>
      <c r="E99" s="28" t="s">
        <v>162</v>
      </c>
      <c r="F99" s="13">
        <v>0.08078703703703703</v>
      </c>
      <c r="G99" s="12" t="str">
        <f t="shared" si="10"/>
        <v>11.38/km</v>
      </c>
      <c r="H99" s="13">
        <f t="shared" si="11"/>
        <v>0.044976851851851844</v>
      </c>
      <c r="I99" s="13">
        <f>F99-INDEX($F$5:$F$117,MATCH(D99,$D$5:$D$117,0))</f>
        <v>0.03369212962962963</v>
      </c>
    </row>
    <row r="100" spans="1:9" ht="15" customHeight="1">
      <c r="A100" s="12">
        <v>96</v>
      </c>
      <c r="B100" s="28" t="s">
        <v>231</v>
      </c>
      <c r="C100" s="28" t="s">
        <v>43</v>
      </c>
      <c r="D100" s="12" t="s">
        <v>141</v>
      </c>
      <c r="E100" s="28" t="s">
        <v>145</v>
      </c>
      <c r="F100" s="13">
        <v>0.08359953703703704</v>
      </c>
      <c r="G100" s="12" t="str">
        <f t="shared" si="10"/>
        <v>12.02/km</v>
      </c>
      <c r="H100" s="13">
        <f t="shared" si="11"/>
        <v>0.047789351851851854</v>
      </c>
      <c r="I100" s="13">
        <f>F100-INDEX($F$5:$F$117,MATCH(D100,$D$5:$D$117,0))</f>
        <v>0.03649305555555556</v>
      </c>
    </row>
    <row r="101" spans="1:9" ht="15" customHeight="1">
      <c r="A101" s="12">
        <v>97</v>
      </c>
      <c r="B101" s="28" t="s">
        <v>232</v>
      </c>
      <c r="C101" s="28" t="s">
        <v>19</v>
      </c>
      <c r="D101" s="12" t="s">
        <v>101</v>
      </c>
      <c r="E101" s="28" t="s">
        <v>145</v>
      </c>
      <c r="F101" s="13">
        <v>0.0836574074074074</v>
      </c>
      <c r="G101" s="12" t="str">
        <f t="shared" si="10"/>
        <v>12.03/km</v>
      </c>
      <c r="H101" s="13">
        <f t="shared" si="11"/>
        <v>0.047847222222222215</v>
      </c>
      <c r="I101" s="13">
        <f>F101-INDEX($F$5:$F$117,MATCH(D101,$D$5:$D$117,0))</f>
        <v>0.04528935185185185</v>
      </c>
    </row>
    <row r="102" spans="1:9" ht="15" customHeight="1">
      <c r="A102" s="37">
        <v>98</v>
      </c>
      <c r="B102" s="45" t="s">
        <v>233</v>
      </c>
      <c r="C102" s="45" t="s">
        <v>73</v>
      </c>
      <c r="D102" s="37" t="s">
        <v>143</v>
      </c>
      <c r="E102" s="45" t="s">
        <v>94</v>
      </c>
      <c r="F102" s="38">
        <v>0.08398148148148149</v>
      </c>
      <c r="G102" s="37" t="str">
        <f t="shared" si="10"/>
        <v>12.06/km</v>
      </c>
      <c r="H102" s="38">
        <f t="shared" si="11"/>
        <v>0.0481712962962963</v>
      </c>
      <c r="I102" s="38">
        <f>F102-INDEX($F$5:$F$117,MATCH(D102,$D$5:$D$117,0))</f>
        <v>0.036886574074074086</v>
      </c>
    </row>
    <row r="103" spans="1:9" ht="15" customHeight="1">
      <c r="A103" s="37">
        <v>99</v>
      </c>
      <c r="B103" s="45" t="s">
        <v>234</v>
      </c>
      <c r="C103" s="45" t="s">
        <v>83</v>
      </c>
      <c r="D103" s="37" t="s">
        <v>143</v>
      </c>
      <c r="E103" s="45" t="s">
        <v>94</v>
      </c>
      <c r="F103" s="38">
        <v>0.08399305555555554</v>
      </c>
      <c r="G103" s="37" t="str">
        <f t="shared" si="10"/>
        <v>12.06/km</v>
      </c>
      <c r="H103" s="38">
        <f t="shared" si="11"/>
        <v>0.048182870370370355</v>
      </c>
      <c r="I103" s="38">
        <f>F103-INDEX($F$5:$F$117,MATCH(D103,$D$5:$D$117,0))</f>
        <v>0.03689814814814814</v>
      </c>
    </row>
    <row r="104" spans="1:9" ht="15" customHeight="1">
      <c r="A104" s="12">
        <v>100</v>
      </c>
      <c r="B104" s="28" t="s">
        <v>107</v>
      </c>
      <c r="C104" s="28" t="s">
        <v>11</v>
      </c>
      <c r="D104" s="12" t="s">
        <v>103</v>
      </c>
      <c r="E104" s="28" t="s">
        <v>235</v>
      </c>
      <c r="F104" s="13">
        <v>0.08466435185185185</v>
      </c>
      <c r="G104" s="12" t="str">
        <f t="shared" si="10"/>
        <v>12.12/km</v>
      </c>
      <c r="H104" s="13">
        <f t="shared" si="11"/>
        <v>0.048854166666666664</v>
      </c>
      <c r="I104" s="13">
        <f>F104-INDEX($F$5:$F$117,MATCH(D104,$D$5:$D$117,0))</f>
        <v>0.04113425925925925</v>
      </c>
    </row>
    <row r="105" spans="1:9" ht="15" customHeight="1">
      <c r="A105" s="12">
        <v>101</v>
      </c>
      <c r="B105" s="28" t="s">
        <v>236</v>
      </c>
      <c r="C105" s="28" t="s">
        <v>119</v>
      </c>
      <c r="D105" s="12" t="s">
        <v>143</v>
      </c>
      <c r="E105" s="28" t="s">
        <v>237</v>
      </c>
      <c r="F105" s="13">
        <v>0.08468750000000001</v>
      </c>
      <c r="G105" s="12" t="str">
        <f t="shared" si="10"/>
        <v>12.12/km</v>
      </c>
      <c r="H105" s="13">
        <f t="shared" si="11"/>
        <v>0.048877314814814825</v>
      </c>
      <c r="I105" s="13">
        <f>F105-INDEX($F$5:$F$117,MATCH(D105,$D$5:$D$117,0))</f>
        <v>0.03759259259259261</v>
      </c>
    </row>
    <row r="106" spans="1:9" ht="15" customHeight="1">
      <c r="A106" s="12">
        <v>102</v>
      </c>
      <c r="B106" s="28" t="s">
        <v>238</v>
      </c>
      <c r="C106" s="28" t="s">
        <v>12</v>
      </c>
      <c r="D106" s="12" t="s">
        <v>99</v>
      </c>
      <c r="E106" s="28" t="s">
        <v>239</v>
      </c>
      <c r="F106" s="13">
        <v>0.09028935185185184</v>
      </c>
      <c r="G106" s="12" t="str">
        <f t="shared" si="10"/>
        <v>13.00/km</v>
      </c>
      <c r="H106" s="13">
        <f t="shared" si="11"/>
        <v>0.054479166666666655</v>
      </c>
      <c r="I106" s="13">
        <f>F106-INDEX($F$5:$F$117,MATCH(D106,$D$5:$D$117,0))</f>
        <v>0.053402777777777764</v>
      </c>
    </row>
    <row r="107" spans="1:9" ht="15" customHeight="1">
      <c r="A107" s="12">
        <v>103</v>
      </c>
      <c r="B107" s="28" t="s">
        <v>240</v>
      </c>
      <c r="C107" s="28" t="s">
        <v>23</v>
      </c>
      <c r="D107" s="12" t="s">
        <v>101</v>
      </c>
      <c r="E107" s="28" t="s">
        <v>115</v>
      </c>
      <c r="F107" s="13">
        <v>0.09030092592592592</v>
      </c>
      <c r="G107" s="12" t="str">
        <f t="shared" si="10"/>
        <v>13.00/km</v>
      </c>
      <c r="H107" s="13">
        <f t="shared" si="11"/>
        <v>0.054490740740740735</v>
      </c>
      <c r="I107" s="13">
        <f>F107-INDEX($F$5:$F$117,MATCH(D107,$D$5:$D$117,0))</f>
        <v>0.05193287037037037</v>
      </c>
    </row>
    <row r="108" spans="1:9" ht="15" customHeight="1">
      <c r="A108" s="12">
        <v>104</v>
      </c>
      <c r="B108" s="28" t="s">
        <v>241</v>
      </c>
      <c r="C108" s="28" t="s">
        <v>97</v>
      </c>
      <c r="D108" s="12" t="s">
        <v>101</v>
      </c>
      <c r="E108" s="28" t="s">
        <v>166</v>
      </c>
      <c r="F108" s="13">
        <v>0.0903125</v>
      </c>
      <c r="G108" s="12" t="str">
        <f t="shared" si="10"/>
        <v>13.00/km</v>
      </c>
      <c r="H108" s="13">
        <f t="shared" si="11"/>
        <v>0.054502314814814816</v>
      </c>
      <c r="I108" s="13">
        <f>F108-INDEX($F$5:$F$117,MATCH(D108,$D$5:$D$117,0))</f>
        <v>0.05194444444444445</v>
      </c>
    </row>
    <row r="109" spans="1:9" ht="15" customHeight="1">
      <c r="A109" s="12">
        <v>105</v>
      </c>
      <c r="B109" s="28" t="s">
        <v>242</v>
      </c>
      <c r="C109" s="28" t="s">
        <v>32</v>
      </c>
      <c r="D109" s="12" t="s">
        <v>99</v>
      </c>
      <c r="E109" s="28" t="s">
        <v>81</v>
      </c>
      <c r="F109" s="13">
        <v>0.09032407407407407</v>
      </c>
      <c r="G109" s="12" t="str">
        <f t="shared" si="10"/>
        <v>13.00/km</v>
      </c>
      <c r="H109" s="13">
        <f t="shared" si="11"/>
        <v>0.05451388888888888</v>
      </c>
      <c r="I109" s="13">
        <f>F109-INDEX($F$5:$F$117,MATCH(D109,$D$5:$D$117,0))</f>
        <v>0.05343749999999999</v>
      </c>
    </row>
    <row r="110" spans="1:9" ht="15" customHeight="1">
      <c r="A110" s="12">
        <v>106</v>
      </c>
      <c r="B110" s="28" t="s">
        <v>243</v>
      </c>
      <c r="C110" s="28" t="s">
        <v>69</v>
      </c>
      <c r="D110" s="12" t="s">
        <v>143</v>
      </c>
      <c r="E110" s="28" t="s">
        <v>145</v>
      </c>
      <c r="F110" s="13">
        <v>0.0920138888888889</v>
      </c>
      <c r="G110" s="12" t="str">
        <f t="shared" si="10"/>
        <v>13.15/km</v>
      </c>
      <c r="H110" s="13">
        <f t="shared" si="11"/>
        <v>0.05620370370370371</v>
      </c>
      <c r="I110" s="13">
        <f>F110-INDEX($F$5:$F$117,MATCH(D110,$D$5:$D$117,0))</f>
        <v>0.04491898148148149</v>
      </c>
    </row>
    <row r="111" spans="1:9" ht="15" customHeight="1">
      <c r="A111" s="12">
        <v>107</v>
      </c>
      <c r="B111" s="28" t="s">
        <v>106</v>
      </c>
      <c r="C111" s="28" t="s">
        <v>244</v>
      </c>
      <c r="D111" s="12" t="s">
        <v>143</v>
      </c>
      <c r="E111" s="28" t="s">
        <v>145</v>
      </c>
      <c r="F111" s="13">
        <v>0.09202546296296298</v>
      </c>
      <c r="G111" s="12" t="str">
        <f t="shared" si="10"/>
        <v>13.15/km</v>
      </c>
      <c r="H111" s="13">
        <f t="shared" si="11"/>
        <v>0.05621527777777779</v>
      </c>
      <c r="I111" s="13">
        <f>F111-INDEX($F$5:$F$117,MATCH(D111,$D$5:$D$117,0))</f>
        <v>0.04493055555555557</v>
      </c>
    </row>
    <row r="112" spans="1:9" ht="15" customHeight="1">
      <c r="A112" s="37">
        <v>108</v>
      </c>
      <c r="B112" s="45" t="s">
        <v>245</v>
      </c>
      <c r="C112" s="45" t="s">
        <v>64</v>
      </c>
      <c r="D112" s="37" t="s">
        <v>143</v>
      </c>
      <c r="E112" s="45" t="s">
        <v>94</v>
      </c>
      <c r="F112" s="38">
        <v>0.10416666666666667</v>
      </c>
      <c r="G112" s="37" t="str">
        <f t="shared" si="10"/>
        <v>15.00/km</v>
      </c>
      <c r="H112" s="38">
        <f t="shared" si="11"/>
        <v>0.06835648148148149</v>
      </c>
      <c r="I112" s="38">
        <f>F112-INDEX($F$5:$F$117,MATCH(D112,$D$5:$D$117,0))</f>
        <v>0.057071759259259267</v>
      </c>
    </row>
    <row r="113" spans="1:9" ht="15" customHeight="1">
      <c r="A113" s="37">
        <v>109</v>
      </c>
      <c r="B113" s="45" t="s">
        <v>82</v>
      </c>
      <c r="C113" s="45" t="s">
        <v>118</v>
      </c>
      <c r="D113" s="37" t="s">
        <v>143</v>
      </c>
      <c r="E113" s="45" t="s">
        <v>94</v>
      </c>
      <c r="F113" s="38">
        <v>0.10417824074074074</v>
      </c>
      <c r="G113" s="37" t="str">
        <f t="shared" si="10"/>
        <v>15.00/km</v>
      </c>
      <c r="H113" s="38">
        <f t="shared" si="11"/>
        <v>0.06836805555555556</v>
      </c>
      <c r="I113" s="38">
        <f>F113-INDEX($F$5:$F$117,MATCH(D113,$D$5:$D$117,0))</f>
        <v>0.05708333333333333</v>
      </c>
    </row>
    <row r="114" spans="1:9" ht="15" customHeight="1">
      <c r="A114" s="37">
        <v>110</v>
      </c>
      <c r="B114" s="45" t="s">
        <v>246</v>
      </c>
      <c r="C114" s="45" t="s">
        <v>68</v>
      </c>
      <c r="D114" s="37" t="s">
        <v>143</v>
      </c>
      <c r="E114" s="45" t="s">
        <v>94</v>
      </c>
      <c r="F114" s="38">
        <v>0.10418981481481482</v>
      </c>
      <c r="G114" s="37" t="str">
        <f t="shared" si="10"/>
        <v>15.00/km</v>
      </c>
      <c r="H114" s="38">
        <f t="shared" si="11"/>
        <v>0.06837962962962962</v>
      </c>
      <c r="I114" s="38">
        <f>F114-INDEX($F$5:$F$117,MATCH(D114,$D$5:$D$117,0))</f>
        <v>0.057094907407407414</v>
      </c>
    </row>
    <row r="115" spans="1:9" ht="15" customHeight="1">
      <c r="A115" s="12">
        <v>111</v>
      </c>
      <c r="B115" s="28" t="s">
        <v>247</v>
      </c>
      <c r="C115" s="28" t="s">
        <v>91</v>
      </c>
      <c r="D115" s="12" t="s">
        <v>143</v>
      </c>
      <c r="E115" s="28" t="s">
        <v>145</v>
      </c>
      <c r="F115" s="13">
        <v>0.1042013888888889</v>
      </c>
      <c r="G115" s="12" t="str">
        <f t="shared" si="10"/>
        <v>15.00/km</v>
      </c>
      <c r="H115" s="13">
        <f t="shared" si="11"/>
        <v>0.06839120370370372</v>
      </c>
      <c r="I115" s="13">
        <f>F115-INDEX($F$5:$F$117,MATCH(D115,$D$5:$D$117,0))</f>
        <v>0.057106481481481494</v>
      </c>
    </row>
    <row r="116" spans="1:9" ht="15" customHeight="1">
      <c r="A116" s="12">
        <v>112</v>
      </c>
      <c r="B116" s="28" t="s">
        <v>96</v>
      </c>
      <c r="C116" s="28" t="s">
        <v>69</v>
      </c>
      <c r="D116" s="12" t="s">
        <v>143</v>
      </c>
      <c r="E116" s="28" t="s">
        <v>145</v>
      </c>
      <c r="F116" s="13">
        <v>0.10421296296296297</v>
      </c>
      <c r="G116" s="12" t="str">
        <f t="shared" si="10"/>
        <v>15.00/km</v>
      </c>
      <c r="H116" s="13">
        <f t="shared" si="11"/>
        <v>0.06840277777777778</v>
      </c>
      <c r="I116" s="13">
        <f>F116-INDEX($F$5:$F$117,MATCH(D116,$D$5:$D$117,0))</f>
        <v>0.05711805555555556</v>
      </c>
    </row>
    <row r="117" spans="1:9" ht="15" customHeight="1">
      <c r="A117" s="19">
        <v>113</v>
      </c>
      <c r="B117" s="29" t="s">
        <v>248</v>
      </c>
      <c r="C117" s="29" t="s">
        <v>62</v>
      </c>
      <c r="D117" s="19" t="s">
        <v>143</v>
      </c>
      <c r="E117" s="29" t="s">
        <v>41</v>
      </c>
      <c r="F117" s="20">
        <v>0.11168981481481481</v>
      </c>
      <c r="G117" s="19" t="str">
        <f t="shared" si="10"/>
        <v>16.05/km</v>
      </c>
      <c r="H117" s="20">
        <f t="shared" si="11"/>
        <v>0.07587962962962963</v>
      </c>
      <c r="I117" s="20">
        <f>F117-INDEX($F$5:$F$117,MATCH(D117,$D$5:$D$117,0))</f>
        <v>0.0645949074074074</v>
      </c>
    </row>
  </sheetData>
  <sheetProtection/>
  <autoFilter ref="A4:I117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Trail del Monte Soratte</v>
      </c>
      <c r="B1" s="34"/>
      <c r="C1" s="35"/>
    </row>
    <row r="2" spans="1:3" ht="24" customHeight="1">
      <c r="A2" s="31" t="str">
        <f>Individuale!A2</f>
        <v>16ª edizione</v>
      </c>
      <c r="B2" s="31"/>
      <c r="C2" s="31"/>
    </row>
    <row r="3" spans="1:3" ht="24" customHeight="1">
      <c r="A3" s="36" t="str">
        <f>Individuale!A3</f>
        <v>Sant' Oreste (RM) Italia - Domenica 04/09/2016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1">
        <v>1</v>
      </c>
      <c r="B5" s="22" t="s">
        <v>112</v>
      </c>
      <c r="C5" s="39">
        <v>10</v>
      </c>
    </row>
    <row r="6" spans="1:3" ht="15" customHeight="1">
      <c r="A6" s="23">
        <v>2</v>
      </c>
      <c r="B6" s="24" t="s">
        <v>41</v>
      </c>
      <c r="C6" s="40">
        <v>9</v>
      </c>
    </row>
    <row r="7" spans="1:3" ht="15" customHeight="1">
      <c r="A7" s="23">
        <v>3</v>
      </c>
      <c r="B7" s="24" t="s">
        <v>145</v>
      </c>
      <c r="C7" s="40">
        <v>9</v>
      </c>
    </row>
    <row r="8" spans="1:3" ht="15" customHeight="1">
      <c r="A8" s="23">
        <v>4</v>
      </c>
      <c r="B8" s="24" t="s">
        <v>158</v>
      </c>
      <c r="C8" s="40">
        <v>8</v>
      </c>
    </row>
    <row r="9" spans="1:3" ht="15" customHeight="1">
      <c r="A9" s="42">
        <v>5</v>
      </c>
      <c r="B9" s="43" t="s">
        <v>94</v>
      </c>
      <c r="C9" s="44">
        <v>7</v>
      </c>
    </row>
    <row r="10" spans="1:3" ht="15" customHeight="1">
      <c r="A10" s="23">
        <v>6</v>
      </c>
      <c r="B10" s="24" t="s">
        <v>166</v>
      </c>
      <c r="C10" s="40">
        <v>6</v>
      </c>
    </row>
    <row r="11" spans="1:3" ht="15" customHeight="1">
      <c r="A11" s="23">
        <v>7</v>
      </c>
      <c r="B11" s="24" t="s">
        <v>54</v>
      </c>
      <c r="C11" s="40">
        <v>5</v>
      </c>
    </row>
    <row r="12" spans="1:3" ht="15" customHeight="1">
      <c r="A12" s="23">
        <v>8</v>
      </c>
      <c r="B12" s="24" t="s">
        <v>173</v>
      </c>
      <c r="C12" s="40">
        <v>4</v>
      </c>
    </row>
    <row r="13" spans="1:3" ht="15" customHeight="1">
      <c r="A13" s="23">
        <v>9</v>
      </c>
      <c r="B13" s="24" t="s">
        <v>125</v>
      </c>
      <c r="C13" s="40">
        <v>3</v>
      </c>
    </row>
    <row r="14" spans="1:3" ht="15" customHeight="1">
      <c r="A14" s="23">
        <v>10</v>
      </c>
      <c r="B14" s="24" t="s">
        <v>149</v>
      </c>
      <c r="C14" s="40">
        <v>3</v>
      </c>
    </row>
    <row r="15" spans="1:3" ht="15" customHeight="1">
      <c r="A15" s="23">
        <v>11</v>
      </c>
      <c r="B15" s="24" t="s">
        <v>195</v>
      </c>
      <c r="C15" s="40">
        <v>2</v>
      </c>
    </row>
    <row r="16" spans="1:3" ht="15" customHeight="1">
      <c r="A16" s="23">
        <v>12</v>
      </c>
      <c r="B16" s="24" t="s">
        <v>142</v>
      </c>
      <c r="C16" s="40">
        <v>2</v>
      </c>
    </row>
    <row r="17" spans="1:3" ht="15" customHeight="1">
      <c r="A17" s="23">
        <v>13</v>
      </c>
      <c r="B17" s="24" t="s">
        <v>175</v>
      </c>
      <c r="C17" s="40">
        <v>2</v>
      </c>
    </row>
    <row r="18" spans="1:3" ht="15" customHeight="1">
      <c r="A18" s="23">
        <v>14</v>
      </c>
      <c r="B18" s="24" t="s">
        <v>168</v>
      </c>
      <c r="C18" s="40">
        <v>2</v>
      </c>
    </row>
    <row r="19" spans="1:3" ht="15" customHeight="1">
      <c r="A19" s="23">
        <v>15</v>
      </c>
      <c r="B19" s="24" t="s">
        <v>151</v>
      </c>
      <c r="C19" s="40">
        <v>2</v>
      </c>
    </row>
    <row r="20" spans="1:3" ht="15" customHeight="1">
      <c r="A20" s="23">
        <v>16</v>
      </c>
      <c r="B20" s="24" t="s">
        <v>120</v>
      </c>
      <c r="C20" s="40">
        <v>2</v>
      </c>
    </row>
    <row r="21" spans="1:3" ht="15" customHeight="1">
      <c r="A21" s="23">
        <v>17</v>
      </c>
      <c r="B21" s="24" t="s">
        <v>162</v>
      </c>
      <c r="C21" s="40">
        <v>2</v>
      </c>
    </row>
    <row r="22" spans="1:3" ht="15" customHeight="1">
      <c r="A22" s="23">
        <v>18</v>
      </c>
      <c r="B22" s="24" t="s">
        <v>157</v>
      </c>
      <c r="C22" s="40">
        <v>2</v>
      </c>
    </row>
    <row r="23" spans="1:3" ht="15" customHeight="1">
      <c r="A23" s="23">
        <v>19</v>
      </c>
      <c r="B23" s="24" t="s">
        <v>201</v>
      </c>
      <c r="C23" s="40">
        <v>2</v>
      </c>
    </row>
    <row r="24" spans="1:3" ht="15" customHeight="1">
      <c r="A24" s="23">
        <v>20</v>
      </c>
      <c r="B24" s="24" t="s">
        <v>57</v>
      </c>
      <c r="C24" s="40">
        <v>2</v>
      </c>
    </row>
    <row r="25" spans="1:3" ht="15" customHeight="1">
      <c r="A25" s="23">
        <v>21</v>
      </c>
      <c r="B25" s="24" t="s">
        <v>186</v>
      </c>
      <c r="C25" s="40">
        <v>1</v>
      </c>
    </row>
    <row r="26" spans="1:3" ht="15" customHeight="1">
      <c r="A26" s="23">
        <v>22</v>
      </c>
      <c r="B26" s="24" t="s">
        <v>218</v>
      </c>
      <c r="C26" s="40">
        <v>1</v>
      </c>
    </row>
    <row r="27" spans="1:3" ht="15" customHeight="1">
      <c r="A27" s="23">
        <v>23</v>
      </c>
      <c r="B27" s="24" t="s">
        <v>235</v>
      </c>
      <c r="C27" s="40">
        <v>1</v>
      </c>
    </row>
    <row r="28" spans="1:3" ht="15" customHeight="1">
      <c r="A28" s="23">
        <v>24</v>
      </c>
      <c r="B28" s="24" t="s">
        <v>147</v>
      </c>
      <c r="C28" s="40">
        <v>1</v>
      </c>
    </row>
    <row r="29" spans="1:3" ht="15" customHeight="1">
      <c r="A29" s="23">
        <v>25</v>
      </c>
      <c r="B29" s="24" t="s">
        <v>160</v>
      </c>
      <c r="C29" s="40">
        <v>1</v>
      </c>
    </row>
    <row r="30" spans="1:3" ht="15" customHeight="1">
      <c r="A30" s="23">
        <v>26</v>
      </c>
      <c r="B30" s="24" t="s">
        <v>164</v>
      </c>
      <c r="C30" s="40">
        <v>1</v>
      </c>
    </row>
    <row r="31" spans="1:3" ht="15" customHeight="1">
      <c r="A31" s="23">
        <v>27</v>
      </c>
      <c r="B31" s="24" t="s">
        <v>137</v>
      </c>
      <c r="C31" s="40">
        <v>1</v>
      </c>
    </row>
    <row r="32" spans="1:3" ht="15" customHeight="1">
      <c r="A32" s="23">
        <v>28</v>
      </c>
      <c r="B32" s="24" t="s">
        <v>189</v>
      </c>
      <c r="C32" s="40">
        <v>1</v>
      </c>
    </row>
    <row r="33" spans="1:3" ht="15" customHeight="1">
      <c r="A33" s="23">
        <v>29</v>
      </c>
      <c r="B33" s="24" t="s">
        <v>213</v>
      </c>
      <c r="C33" s="40">
        <v>1</v>
      </c>
    </row>
    <row r="34" spans="1:3" ht="15" customHeight="1">
      <c r="A34" s="23">
        <v>30</v>
      </c>
      <c r="B34" s="24" t="s">
        <v>81</v>
      </c>
      <c r="C34" s="40">
        <v>1</v>
      </c>
    </row>
    <row r="35" spans="1:3" ht="15" customHeight="1">
      <c r="A35" s="23">
        <v>31</v>
      </c>
      <c r="B35" s="24" t="s">
        <v>223</v>
      </c>
      <c r="C35" s="40">
        <v>1</v>
      </c>
    </row>
    <row r="36" spans="1:3" ht="15" customHeight="1">
      <c r="A36" s="23">
        <v>32</v>
      </c>
      <c r="B36" s="24" t="s">
        <v>130</v>
      </c>
      <c r="C36" s="40">
        <v>1</v>
      </c>
    </row>
    <row r="37" spans="1:3" ht="15" customHeight="1">
      <c r="A37" s="23">
        <v>33</v>
      </c>
      <c r="B37" s="24" t="s">
        <v>237</v>
      </c>
      <c r="C37" s="40">
        <v>1</v>
      </c>
    </row>
    <row r="38" spans="1:3" ht="15" customHeight="1">
      <c r="A38" s="23">
        <v>34</v>
      </c>
      <c r="B38" s="24" t="s">
        <v>194</v>
      </c>
      <c r="C38" s="40">
        <v>1</v>
      </c>
    </row>
    <row r="39" spans="1:3" ht="15" customHeight="1">
      <c r="A39" s="23">
        <v>35</v>
      </c>
      <c r="B39" s="24" t="s">
        <v>227</v>
      </c>
      <c r="C39" s="40">
        <v>1</v>
      </c>
    </row>
    <row r="40" spans="1:3" ht="15" customHeight="1">
      <c r="A40" s="23">
        <v>36</v>
      </c>
      <c r="B40" s="24" t="s">
        <v>123</v>
      </c>
      <c r="C40" s="40">
        <v>1</v>
      </c>
    </row>
    <row r="41" spans="1:3" ht="15" customHeight="1">
      <c r="A41" s="23">
        <v>37</v>
      </c>
      <c r="B41" s="24" t="s">
        <v>115</v>
      </c>
      <c r="C41" s="40">
        <v>1</v>
      </c>
    </row>
    <row r="42" spans="1:3" ht="15" customHeight="1">
      <c r="A42" s="23">
        <v>38</v>
      </c>
      <c r="B42" s="24" t="s">
        <v>38</v>
      </c>
      <c r="C42" s="40">
        <v>1</v>
      </c>
    </row>
    <row r="43" spans="1:3" ht="15" customHeight="1">
      <c r="A43" s="23">
        <v>39</v>
      </c>
      <c r="B43" s="24" t="s">
        <v>134</v>
      </c>
      <c r="C43" s="40">
        <v>1</v>
      </c>
    </row>
    <row r="44" spans="1:3" ht="15" customHeight="1">
      <c r="A44" s="23">
        <v>40</v>
      </c>
      <c r="B44" s="24" t="s">
        <v>183</v>
      </c>
      <c r="C44" s="40">
        <v>1</v>
      </c>
    </row>
    <row r="45" spans="1:3" ht="15" customHeight="1">
      <c r="A45" s="23">
        <v>41</v>
      </c>
      <c r="B45" s="24" t="s">
        <v>155</v>
      </c>
      <c r="C45" s="40">
        <v>1</v>
      </c>
    </row>
    <row r="46" spans="1:3" ht="15" customHeight="1">
      <c r="A46" s="23">
        <v>42</v>
      </c>
      <c r="B46" s="24" t="s">
        <v>239</v>
      </c>
      <c r="C46" s="40">
        <v>1</v>
      </c>
    </row>
    <row r="47" spans="1:3" ht="15" customHeight="1">
      <c r="A47" s="23">
        <v>43</v>
      </c>
      <c r="B47" s="24" t="s">
        <v>219</v>
      </c>
      <c r="C47" s="40">
        <v>1</v>
      </c>
    </row>
    <row r="48" spans="1:3" ht="15" customHeight="1">
      <c r="A48" s="23">
        <v>44</v>
      </c>
      <c r="B48" s="24" t="s">
        <v>127</v>
      </c>
      <c r="C48" s="40">
        <v>1</v>
      </c>
    </row>
    <row r="49" spans="1:3" ht="15" customHeight="1">
      <c r="A49" s="23">
        <v>45</v>
      </c>
      <c r="B49" s="24" t="s">
        <v>58</v>
      </c>
      <c r="C49" s="40">
        <v>1</v>
      </c>
    </row>
    <row r="50" spans="1:3" ht="15" customHeight="1">
      <c r="A50" s="23">
        <v>46</v>
      </c>
      <c r="B50" s="24" t="s">
        <v>192</v>
      </c>
      <c r="C50" s="40">
        <v>1</v>
      </c>
    </row>
    <row r="51" spans="1:3" ht="15" customHeight="1">
      <c r="A51" s="23">
        <v>47</v>
      </c>
      <c r="B51" s="24" t="s">
        <v>45</v>
      </c>
      <c r="C51" s="40">
        <v>1</v>
      </c>
    </row>
    <row r="52" spans="1:3" ht="15" customHeight="1">
      <c r="A52" s="23">
        <v>48</v>
      </c>
      <c r="B52" s="24" t="s">
        <v>113</v>
      </c>
      <c r="C52" s="40">
        <v>1</v>
      </c>
    </row>
    <row r="53" spans="1:3" ht="15" customHeight="1">
      <c r="A53" s="25">
        <v>49</v>
      </c>
      <c r="B53" s="26" t="s">
        <v>187</v>
      </c>
      <c r="C53" s="41">
        <v>1</v>
      </c>
    </row>
    <row r="54" ht="12.75">
      <c r="C54" s="2">
        <f>SUM(C5:C53)</f>
        <v>113</v>
      </c>
    </row>
  </sheetData>
  <sheetProtection/>
  <autoFilter ref="A4:C5">
    <sortState ref="A5:C54">
      <sortCondition descending="1" sortBy="value" ref="C5:C5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2016-09-06T14:40:14Z</dcterms:modified>
  <cp:category/>
  <cp:version/>
  <cp:contentType/>
  <cp:contentStatus/>
</cp:coreProperties>
</file>