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<sst xmlns="http://schemas.openxmlformats.org/spreadsheetml/2006/main" count="507" uniqueCount="262">
  <si>
    <t>Ranieri</t>
  </si>
  <si>
    <t>Gianluigi</t>
  </si>
  <si>
    <t>TM23</t>
  </si>
  <si>
    <t>team Tecnica</t>
  </si>
  <si>
    <t>Maugliani</t>
  </si>
  <si>
    <t>Davide</t>
  </si>
  <si>
    <t>Atletica Vicovaro</t>
  </si>
  <si>
    <t>Coianiz</t>
  </si>
  <si>
    <t>Alessandro</t>
  </si>
  <si>
    <t>M45</t>
  </si>
  <si>
    <t>Atl. Pegaso</t>
  </si>
  <si>
    <t>Bonacci</t>
  </si>
  <si>
    <t>Cristiano</t>
  </si>
  <si>
    <t>Gruppo satrini athletic trevi</t>
  </si>
  <si>
    <t>Esposito</t>
  </si>
  <si>
    <t>Giuseppe</t>
  </si>
  <si>
    <t>Parks Trail</t>
  </si>
  <si>
    <t>Raglione</t>
  </si>
  <si>
    <t>Angelo</t>
  </si>
  <si>
    <t>M35</t>
  </si>
  <si>
    <t>Opoa Plus Ultra</t>
  </si>
  <si>
    <t>Valvassori</t>
  </si>
  <si>
    <t>Cristian</t>
  </si>
  <si>
    <t>Asi intesatletica</t>
  </si>
  <si>
    <t>Cannone</t>
  </si>
  <si>
    <t>M40</t>
  </si>
  <si>
    <t>Play runners ortona</t>
  </si>
  <si>
    <t>Michelangeli</t>
  </si>
  <si>
    <t>Aurelio</t>
  </si>
  <si>
    <t>M50</t>
  </si>
  <si>
    <t>Corrado</t>
  </si>
  <si>
    <t>Stefano</t>
  </si>
  <si>
    <t>Gramajo</t>
  </si>
  <si>
    <t>Tobias</t>
  </si>
  <si>
    <t>Atina Trail Running</t>
  </si>
  <si>
    <t>D'Alimonti</t>
  </si>
  <si>
    <t>Fabio</t>
  </si>
  <si>
    <t>Podistica Avezzano</t>
  </si>
  <si>
    <t>Montesi</t>
  </si>
  <si>
    <t>Manuel</t>
  </si>
  <si>
    <t>US Roma 83</t>
  </si>
  <si>
    <t>Corbic</t>
  </si>
  <si>
    <t>Jean michel</t>
  </si>
  <si>
    <t>Atletica Villa Aurelia</t>
  </si>
  <si>
    <t>Manzolini</t>
  </si>
  <si>
    <t>Roberto</t>
  </si>
  <si>
    <t>SDS L'Aquila</t>
  </si>
  <si>
    <t>Bucciarello</t>
  </si>
  <si>
    <t>Gabriele</t>
  </si>
  <si>
    <t>LBM Sport Team</t>
  </si>
  <si>
    <t>Belardini</t>
  </si>
  <si>
    <t>Gianluca</t>
  </si>
  <si>
    <t>Amatori Velletri</t>
  </si>
  <si>
    <t>Isidori</t>
  </si>
  <si>
    <t>Ettore</t>
  </si>
  <si>
    <t>M55</t>
  </si>
  <si>
    <t>Atl. Di Marco Sport</t>
  </si>
  <si>
    <t>Visocchi</t>
  </si>
  <si>
    <t>D'angio'</t>
  </si>
  <si>
    <t>Emanuele</t>
  </si>
  <si>
    <t>GS Lital</t>
  </si>
  <si>
    <t>Piccioni</t>
  </si>
  <si>
    <t>Franco</t>
  </si>
  <si>
    <t>Rugolo</t>
  </si>
  <si>
    <t>Andrea</t>
  </si>
  <si>
    <t>Zarlenga</t>
  </si>
  <si>
    <t>Pietro</t>
  </si>
  <si>
    <t>D'Offizi</t>
  </si>
  <si>
    <t>Brinchi</t>
  </si>
  <si>
    <t>Marcello</t>
  </si>
  <si>
    <t>Tibur Ecotrail</t>
  </si>
  <si>
    <t>Chicarella</t>
  </si>
  <si>
    <t>Fiorenzo</t>
  </si>
  <si>
    <t>Stefanelli</t>
  </si>
  <si>
    <t>Carlo</t>
  </si>
  <si>
    <t>Uisp Castelli Romani</t>
  </si>
  <si>
    <t>Amabrini</t>
  </si>
  <si>
    <t>G.S. Marsica Avezzano</t>
  </si>
  <si>
    <t>Imbucatura</t>
  </si>
  <si>
    <t>Cristina marilena</t>
  </si>
  <si>
    <t>F40</t>
  </si>
  <si>
    <t>Canali</t>
  </si>
  <si>
    <t>Atletica Morolo</t>
  </si>
  <si>
    <t>Savina</t>
  </si>
  <si>
    <t>Foot Works Roma</t>
  </si>
  <si>
    <t>Scacco</t>
  </si>
  <si>
    <t>Federico</t>
  </si>
  <si>
    <t>Tivoli Marathon</t>
  </si>
  <si>
    <t>Meneguzzo</t>
  </si>
  <si>
    <t>Graziano</t>
  </si>
  <si>
    <t>Golvelli</t>
  </si>
  <si>
    <t>Giovanni</t>
  </si>
  <si>
    <t>M60</t>
  </si>
  <si>
    <t>Graziani</t>
  </si>
  <si>
    <t>Rodolfo mario</t>
  </si>
  <si>
    <t>Cavalagli</t>
  </si>
  <si>
    <t>Claudio</t>
  </si>
  <si>
    <t>Nitoglia</t>
  </si>
  <si>
    <t>Sestilio</t>
  </si>
  <si>
    <t>Atl. Carsoli</t>
  </si>
  <si>
    <t>Curzi</t>
  </si>
  <si>
    <t>Sandro</t>
  </si>
  <si>
    <t>Am. Villa Pamphili</t>
  </si>
  <si>
    <t>Chialastri</t>
  </si>
  <si>
    <t>Palestrina Running</t>
  </si>
  <si>
    <t>Sbordoni</t>
  </si>
  <si>
    <t>Fulvio</t>
  </si>
  <si>
    <t>Amici Parco Castelli Romani</t>
  </si>
  <si>
    <t>La mantia</t>
  </si>
  <si>
    <t>Marathon Club Palermo</t>
  </si>
  <si>
    <t>Perotta</t>
  </si>
  <si>
    <t>Poligrafico Stato</t>
  </si>
  <si>
    <t>Minuto</t>
  </si>
  <si>
    <t>A.s.d. zona olimpica team</t>
  </si>
  <si>
    <t>Paolocci</t>
  </si>
  <si>
    <t>Luca</t>
  </si>
  <si>
    <t>Costantini</t>
  </si>
  <si>
    <t>Sonnino</t>
  </si>
  <si>
    <t>Annalisa</t>
  </si>
  <si>
    <t>GS Gabbi</t>
  </si>
  <si>
    <t>Carletti</t>
  </si>
  <si>
    <t>Atl. Monterotondo Srl</t>
  </si>
  <si>
    <t>Cicerchia</t>
  </si>
  <si>
    <t>Massimo</t>
  </si>
  <si>
    <t>Roudanovski</t>
  </si>
  <si>
    <t>Dmitri</t>
  </si>
  <si>
    <t>Atletica Tusculum RS 001</t>
  </si>
  <si>
    <t>Mariotti</t>
  </si>
  <si>
    <t>Running Evolution Colonna</t>
  </si>
  <si>
    <t>Cimo'</t>
  </si>
  <si>
    <t>Salvatore</t>
  </si>
  <si>
    <t>Pod. aprilia</t>
  </si>
  <si>
    <t>Moriconi</t>
  </si>
  <si>
    <t>Daniele</t>
  </si>
  <si>
    <t>GS Bancari Romani</t>
  </si>
  <si>
    <t>Gatti</t>
  </si>
  <si>
    <t>Marathon Club Roma</t>
  </si>
  <si>
    <t>Ambrosini</t>
  </si>
  <si>
    <t>Simona</t>
  </si>
  <si>
    <t>Caporro</t>
  </si>
  <si>
    <t>Orlando</t>
  </si>
  <si>
    <t>Mariani</t>
  </si>
  <si>
    <t>Lorenzo</t>
  </si>
  <si>
    <t>Cocciolo</t>
  </si>
  <si>
    <t>Seritti</t>
  </si>
  <si>
    <t>Fabrizio</t>
  </si>
  <si>
    <t>Nardelli</t>
  </si>
  <si>
    <t>Loris Maximo</t>
  </si>
  <si>
    <t>Barbaro</t>
  </si>
  <si>
    <t>Francesco</t>
  </si>
  <si>
    <t>Pod. Savonese</t>
  </si>
  <si>
    <t>Droghini</t>
  </si>
  <si>
    <t>Sauro</t>
  </si>
  <si>
    <t>GP Lucrezia Pesaro</t>
  </si>
  <si>
    <t>Ungaro</t>
  </si>
  <si>
    <t>Andrea Patrik</t>
  </si>
  <si>
    <t>Silvioli</t>
  </si>
  <si>
    <t>Sacconi</t>
  </si>
  <si>
    <t>Sebastiani</t>
  </si>
  <si>
    <t>Stivaletta</t>
  </si>
  <si>
    <t>Gsdk 42</t>
  </si>
  <si>
    <t>Monticelli</t>
  </si>
  <si>
    <t>Isabelle</t>
  </si>
  <si>
    <t>Blood</t>
  </si>
  <si>
    <t>Michelle Karen</t>
  </si>
  <si>
    <t>F45</t>
  </si>
  <si>
    <t>Vitali</t>
  </si>
  <si>
    <t>Ferri</t>
  </si>
  <si>
    <t>Camertoni</t>
  </si>
  <si>
    <t>Antonio</t>
  </si>
  <si>
    <t>Road Runners Club Roma</t>
  </si>
  <si>
    <t>La ruffa</t>
  </si>
  <si>
    <t>Alessandra</t>
  </si>
  <si>
    <t>F35</t>
  </si>
  <si>
    <t>GS Isola Sacra</t>
  </si>
  <si>
    <t>La rocca</t>
  </si>
  <si>
    <t>Genovese</t>
  </si>
  <si>
    <t>Meri</t>
  </si>
  <si>
    <t>Iorio</t>
  </si>
  <si>
    <t>Maria Grazia</t>
  </si>
  <si>
    <t>F50</t>
  </si>
  <si>
    <t>Mozzetta</t>
  </si>
  <si>
    <t>Pomohaci</t>
  </si>
  <si>
    <t>Mihaela</t>
  </si>
  <si>
    <t>F23</t>
  </si>
  <si>
    <t>Atletica Ostia</t>
  </si>
  <si>
    <t>Tedeschi</t>
  </si>
  <si>
    <t>Fiore</t>
  </si>
  <si>
    <t>Chiara</t>
  </si>
  <si>
    <t>Corradini</t>
  </si>
  <si>
    <t>Fartlek ostia</t>
  </si>
  <si>
    <t>De Angelis</t>
  </si>
  <si>
    <t>Remo</t>
  </si>
  <si>
    <t>M70</t>
  </si>
  <si>
    <t>Talone</t>
  </si>
  <si>
    <t>Romaecomaratona</t>
  </si>
  <si>
    <t>Cirillo</t>
  </si>
  <si>
    <t>Massimiliano</t>
  </si>
  <si>
    <t>Bromuro</t>
  </si>
  <si>
    <t>Guglielmi</t>
  </si>
  <si>
    <t>Maria chiara</t>
  </si>
  <si>
    <t>Tagliavanti</t>
  </si>
  <si>
    <t>Masella</t>
  </si>
  <si>
    <t>Vittorio</t>
  </si>
  <si>
    <t>Scognamiglio</t>
  </si>
  <si>
    <t>Vincenzo</t>
  </si>
  <si>
    <t>Aureli</t>
  </si>
  <si>
    <t>Ferdinando</t>
  </si>
  <si>
    <t>Astra Roma</t>
  </si>
  <si>
    <t>Ciarla</t>
  </si>
  <si>
    <t>Alberta</t>
  </si>
  <si>
    <t>F55</t>
  </si>
  <si>
    <t>D'Adamo</t>
  </si>
  <si>
    <t>Mario</t>
  </si>
  <si>
    <t>Arias</t>
  </si>
  <si>
    <t>Haydee tamara</t>
  </si>
  <si>
    <t>Imperi</t>
  </si>
  <si>
    <t>Pietro paolo</t>
  </si>
  <si>
    <t>Strinna</t>
  </si>
  <si>
    <t>ASD Spirito Trail</t>
  </si>
  <si>
    <t>Credentino</t>
  </si>
  <si>
    <t>Buzzi</t>
  </si>
  <si>
    <t>Ademo</t>
  </si>
  <si>
    <t>Melchior</t>
  </si>
  <si>
    <t>Patrizia</t>
  </si>
  <si>
    <t>Petrucci</t>
  </si>
  <si>
    <t>Sergio</t>
  </si>
  <si>
    <t>Molinari</t>
  </si>
  <si>
    <t>M75+</t>
  </si>
  <si>
    <t>Bianco</t>
  </si>
  <si>
    <t>Renato</t>
  </si>
  <si>
    <t>world Truck Team</t>
  </si>
  <si>
    <t>M65</t>
  </si>
  <si>
    <t>Avis In Corsa</t>
  </si>
  <si>
    <t>Monteferri</t>
  </si>
  <si>
    <t>Mauro</t>
  </si>
  <si>
    <t>Tardiolo</t>
  </si>
  <si>
    <t>Stefania</t>
  </si>
  <si>
    <t>Daniela</t>
  </si>
  <si>
    <t>Amato</t>
  </si>
  <si>
    <t>Pasquale</t>
  </si>
  <si>
    <t>Riccobon</t>
  </si>
  <si>
    <t>Paolo</t>
  </si>
  <si>
    <t>Di Pastena</t>
  </si>
  <si>
    <t>Podistica Tiburtina</t>
  </si>
  <si>
    <t>Cremisi</t>
  </si>
  <si>
    <t>Iolanda</t>
  </si>
  <si>
    <t>A.S.D. Podistica Solidarietà</t>
  </si>
  <si>
    <t>Maratona Trail dei Monti Lucretili</t>
  </si>
  <si>
    <t>31ª edizione</t>
  </si>
  <si>
    <t>Vicovaro (RM) Italia - Domenica 20/05/2012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</si>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</sst>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21" fontId="14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248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249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250</v>
      </c>
      <c r="B3" s="22"/>
      <c r="C3" s="22"/>
      <c r="D3" s="22"/>
      <c r="E3" s="22"/>
      <c r="F3" s="22"/>
      <c r="G3" s="22"/>
      <c r="H3" s="3" t="s">
        <v>252</v>
      </c>
      <c r="I3" s="4">
        <v>22</v>
      </c>
    </row>
    <row r="4" spans="1:9" ht="37.5" customHeight="1">
      <c r="A4" s="5" t="s">
        <v>253</v>
      </c>
      <c r="B4" s="6" t="s">
        <v>254</v>
      </c>
      <c r="C4" s="7" t="s">
        <v>255</v>
      </c>
      <c r="D4" s="7" t="s">
        <v>256</v>
      </c>
      <c r="E4" s="8" t="s">
        <v>257</v>
      </c>
      <c r="F4" s="7" t="s">
        <v>258</v>
      </c>
      <c r="G4" s="7" t="s">
        <v>259</v>
      </c>
      <c r="H4" s="9" t="s">
        <v>260</v>
      </c>
      <c r="I4" s="9" t="s">
        <v>261</v>
      </c>
    </row>
    <row r="5" spans="1:9" s="12" customFormat="1" ht="15" customHeight="1">
      <c r="A5" s="10">
        <v>1</v>
      </c>
      <c r="B5" s="27" t="s">
        <v>0</v>
      </c>
      <c r="C5" s="27" t="s">
        <v>1</v>
      </c>
      <c r="D5" s="28" t="s">
        <v>2</v>
      </c>
      <c r="E5" s="27" t="s">
        <v>3</v>
      </c>
      <c r="F5" s="29">
        <v>0.08589120370370369</v>
      </c>
      <c r="G5" s="10" t="str">
        <f aca="true" t="shared" si="0" ref="G5:G68">TEXT(INT((HOUR(F5)*3600+MINUTE(F5)*60+SECOND(F5))/$I$3/60),"0")&amp;"."&amp;TEXT(MOD((HOUR(F5)*3600+MINUTE(F5)*60+SECOND(F5))/$I$3,60),"00")&amp;"/km"</f>
        <v>5.37/km</v>
      </c>
      <c r="H5" s="11">
        <f aca="true" t="shared" si="1" ref="H5:H68">F5-$F$5</f>
        <v>0</v>
      </c>
      <c r="I5" s="11">
        <f>F5-INDEX($F$5:$F$193,MATCH(D5,$D$5:$D$193,0))</f>
        <v>0</v>
      </c>
    </row>
    <row r="6" spans="1:9" s="12" customFormat="1" ht="15" customHeight="1">
      <c r="A6" s="13">
        <v>2</v>
      </c>
      <c r="B6" s="30" t="s">
        <v>4</v>
      </c>
      <c r="C6" s="30" t="s">
        <v>5</v>
      </c>
      <c r="D6" s="31" t="s">
        <v>2</v>
      </c>
      <c r="E6" s="30" t="s">
        <v>6</v>
      </c>
      <c r="F6" s="32">
        <v>0.08690972222222222</v>
      </c>
      <c r="G6" s="13" t="str">
        <f t="shared" si="0"/>
        <v>5.41/km</v>
      </c>
      <c r="H6" s="14">
        <f t="shared" si="1"/>
        <v>0.0010185185185185297</v>
      </c>
      <c r="I6" s="14">
        <f>F6-INDEX($F$5:$F$193,MATCH(D6,$D$5:$D$193,0))</f>
        <v>0.0010185185185185297</v>
      </c>
    </row>
    <row r="7" spans="1:9" s="12" customFormat="1" ht="15" customHeight="1">
      <c r="A7" s="13">
        <v>3</v>
      </c>
      <c r="B7" s="30" t="s">
        <v>7</v>
      </c>
      <c r="C7" s="30" t="s">
        <v>8</v>
      </c>
      <c r="D7" s="31" t="s">
        <v>9</v>
      </c>
      <c r="E7" s="30" t="s">
        <v>10</v>
      </c>
      <c r="F7" s="32">
        <v>0.08975694444444444</v>
      </c>
      <c r="G7" s="13" t="str">
        <f t="shared" si="0"/>
        <v>5.53/km</v>
      </c>
      <c r="H7" s="14">
        <f t="shared" si="1"/>
        <v>0.003865740740740753</v>
      </c>
      <c r="I7" s="14">
        <f>F7-INDEX($F$5:$F$193,MATCH(D7,$D$5:$D$193,0))</f>
        <v>0</v>
      </c>
    </row>
    <row r="8" spans="1:9" s="12" customFormat="1" ht="15" customHeight="1">
      <c r="A8" s="13">
        <v>4</v>
      </c>
      <c r="B8" s="30" t="s">
        <v>11</v>
      </c>
      <c r="C8" s="30" t="s">
        <v>12</v>
      </c>
      <c r="D8" s="31" t="s">
        <v>2</v>
      </c>
      <c r="E8" s="30" t="s">
        <v>13</v>
      </c>
      <c r="F8" s="32">
        <v>0.09099537037037037</v>
      </c>
      <c r="G8" s="13" t="str">
        <f t="shared" si="0"/>
        <v>5.57/km</v>
      </c>
      <c r="H8" s="14">
        <f t="shared" si="1"/>
        <v>0.0051041666666666735</v>
      </c>
      <c r="I8" s="14">
        <f>F8-INDEX($F$5:$F$193,MATCH(D8,$D$5:$D$193,0))</f>
        <v>0.0051041666666666735</v>
      </c>
    </row>
    <row r="9" spans="1:9" s="12" customFormat="1" ht="15" customHeight="1">
      <c r="A9" s="13">
        <v>5</v>
      </c>
      <c r="B9" s="30" t="s">
        <v>14</v>
      </c>
      <c r="C9" s="30" t="s">
        <v>15</v>
      </c>
      <c r="D9" s="31" t="s">
        <v>2</v>
      </c>
      <c r="E9" s="30" t="s">
        <v>16</v>
      </c>
      <c r="F9" s="32">
        <v>0.09381944444444444</v>
      </c>
      <c r="G9" s="13" t="str">
        <f t="shared" si="0"/>
        <v>6.08/km</v>
      </c>
      <c r="H9" s="14">
        <f t="shared" si="1"/>
        <v>0.00792824074074075</v>
      </c>
      <c r="I9" s="14">
        <f>F9-INDEX($F$5:$F$193,MATCH(D9,$D$5:$D$193,0))</f>
        <v>0.00792824074074075</v>
      </c>
    </row>
    <row r="10" spans="1:9" s="12" customFormat="1" ht="15" customHeight="1">
      <c r="A10" s="13">
        <v>6</v>
      </c>
      <c r="B10" s="30" t="s">
        <v>17</v>
      </c>
      <c r="C10" s="30" t="s">
        <v>18</v>
      </c>
      <c r="D10" s="31" t="s">
        <v>19</v>
      </c>
      <c r="E10" s="30" t="s">
        <v>20</v>
      </c>
      <c r="F10" s="32">
        <v>0.09424768518518518</v>
      </c>
      <c r="G10" s="13" t="str">
        <f t="shared" si="0"/>
        <v>6.10/km</v>
      </c>
      <c r="H10" s="14">
        <f t="shared" si="1"/>
        <v>0.008356481481481493</v>
      </c>
      <c r="I10" s="14">
        <f>F10-INDEX($F$5:$F$193,MATCH(D10,$D$5:$D$193,0))</f>
        <v>0</v>
      </c>
    </row>
    <row r="11" spans="1:9" s="12" customFormat="1" ht="15" customHeight="1">
      <c r="A11" s="13">
        <v>7</v>
      </c>
      <c r="B11" s="30" t="s">
        <v>21</v>
      </c>
      <c r="C11" s="30" t="s">
        <v>22</v>
      </c>
      <c r="D11" s="31" t="s">
        <v>19</v>
      </c>
      <c r="E11" s="30" t="s">
        <v>23</v>
      </c>
      <c r="F11" s="32">
        <v>0.09445601851851852</v>
      </c>
      <c r="G11" s="13" t="str">
        <f t="shared" si="0"/>
        <v>6.11/km</v>
      </c>
      <c r="H11" s="14">
        <f t="shared" si="1"/>
        <v>0.00856481481481483</v>
      </c>
      <c r="I11" s="14">
        <f>F11-INDEX($F$5:$F$193,MATCH(D11,$D$5:$D$193,0))</f>
        <v>0.00020833333333333814</v>
      </c>
    </row>
    <row r="12" spans="1:9" s="12" customFormat="1" ht="15" customHeight="1">
      <c r="A12" s="13">
        <v>8</v>
      </c>
      <c r="B12" s="30" t="s">
        <v>24</v>
      </c>
      <c r="C12" s="30" t="s">
        <v>18</v>
      </c>
      <c r="D12" s="31" t="s">
        <v>25</v>
      </c>
      <c r="E12" s="30" t="s">
        <v>26</v>
      </c>
      <c r="F12" s="32">
        <v>0.09520833333333334</v>
      </c>
      <c r="G12" s="13" t="str">
        <f t="shared" si="0"/>
        <v>6.14/km</v>
      </c>
      <c r="H12" s="14">
        <f t="shared" si="1"/>
        <v>0.009317129629629647</v>
      </c>
      <c r="I12" s="14">
        <f>F12-INDEX($F$5:$F$193,MATCH(D12,$D$5:$D$193,0))</f>
        <v>0</v>
      </c>
    </row>
    <row r="13" spans="1:9" s="12" customFormat="1" ht="15" customHeight="1">
      <c r="A13" s="13">
        <v>9</v>
      </c>
      <c r="B13" s="30" t="s">
        <v>27</v>
      </c>
      <c r="C13" s="30" t="s">
        <v>28</v>
      </c>
      <c r="D13" s="31" t="s">
        <v>29</v>
      </c>
      <c r="E13" s="30" t="s">
        <v>16</v>
      </c>
      <c r="F13" s="32">
        <v>0.09625</v>
      </c>
      <c r="G13" s="13" t="str">
        <f t="shared" si="0"/>
        <v>6.18/km</v>
      </c>
      <c r="H13" s="14">
        <f t="shared" si="1"/>
        <v>0.01035879629629631</v>
      </c>
      <c r="I13" s="14">
        <f>F13-INDEX($F$5:$F$193,MATCH(D13,$D$5:$D$193,0))</f>
        <v>0</v>
      </c>
    </row>
    <row r="14" spans="1:9" s="12" customFormat="1" ht="15" customHeight="1">
      <c r="A14" s="13">
        <v>10</v>
      </c>
      <c r="B14" s="30" t="s">
        <v>30</v>
      </c>
      <c r="C14" s="30" t="s">
        <v>31</v>
      </c>
      <c r="D14" s="31" t="s">
        <v>25</v>
      </c>
      <c r="E14" s="30" t="s">
        <v>6</v>
      </c>
      <c r="F14" s="32">
        <v>0.09679398148148148</v>
      </c>
      <c r="G14" s="13" t="str">
        <f t="shared" si="0"/>
        <v>6.20/km</v>
      </c>
      <c r="H14" s="14">
        <f t="shared" si="1"/>
        <v>0.010902777777777789</v>
      </c>
      <c r="I14" s="14">
        <f>F14-INDEX($F$5:$F$193,MATCH(D14,$D$5:$D$193,0))</f>
        <v>0.0015856481481481416</v>
      </c>
    </row>
    <row r="15" spans="1:9" s="12" customFormat="1" ht="15" customHeight="1">
      <c r="A15" s="13">
        <v>11</v>
      </c>
      <c r="B15" s="30" t="s">
        <v>32</v>
      </c>
      <c r="C15" s="30" t="s">
        <v>33</v>
      </c>
      <c r="D15" s="31" t="s">
        <v>19</v>
      </c>
      <c r="E15" s="30" t="s">
        <v>34</v>
      </c>
      <c r="F15" s="32">
        <v>0.0970023148148148</v>
      </c>
      <c r="G15" s="13" t="str">
        <f t="shared" si="0"/>
        <v>6.21/km</v>
      </c>
      <c r="H15" s="14">
        <f t="shared" si="1"/>
        <v>0.011111111111111113</v>
      </c>
      <c r="I15" s="14">
        <f>F15-INDEX($F$5:$F$193,MATCH(D15,$D$5:$D$193,0))</f>
        <v>0.0027546296296296208</v>
      </c>
    </row>
    <row r="16" spans="1:9" s="12" customFormat="1" ht="15" customHeight="1">
      <c r="A16" s="13">
        <v>12</v>
      </c>
      <c r="B16" s="30" t="s">
        <v>35</v>
      </c>
      <c r="C16" s="30" t="s">
        <v>36</v>
      </c>
      <c r="D16" s="31" t="s">
        <v>2</v>
      </c>
      <c r="E16" s="30" t="s">
        <v>37</v>
      </c>
      <c r="F16" s="32">
        <v>0.0970023148148148</v>
      </c>
      <c r="G16" s="13" t="str">
        <f t="shared" si="0"/>
        <v>6.21/km</v>
      </c>
      <c r="H16" s="14">
        <f t="shared" si="1"/>
        <v>0.011111111111111113</v>
      </c>
      <c r="I16" s="14">
        <f>F16-INDEX($F$5:$F$193,MATCH(D16,$D$5:$D$193,0))</f>
        <v>0.011111111111111113</v>
      </c>
    </row>
    <row r="17" spans="1:9" s="12" customFormat="1" ht="15" customHeight="1">
      <c r="A17" s="13">
        <v>13</v>
      </c>
      <c r="B17" s="30" t="s">
        <v>38</v>
      </c>
      <c r="C17" s="30" t="s">
        <v>39</v>
      </c>
      <c r="D17" s="31" t="s">
        <v>2</v>
      </c>
      <c r="E17" s="30" t="s">
        <v>40</v>
      </c>
      <c r="F17" s="32">
        <v>0.09758101851851853</v>
      </c>
      <c r="G17" s="13" t="str">
        <f t="shared" si="0"/>
        <v>6.23/km</v>
      </c>
      <c r="H17" s="14">
        <f t="shared" si="1"/>
        <v>0.011689814814814833</v>
      </c>
      <c r="I17" s="14">
        <f>F17-INDEX($F$5:$F$193,MATCH(D17,$D$5:$D$193,0))</f>
        <v>0.011689814814814833</v>
      </c>
    </row>
    <row r="18" spans="1:9" s="12" customFormat="1" ht="15" customHeight="1">
      <c r="A18" s="13">
        <v>14</v>
      </c>
      <c r="B18" s="30" t="s">
        <v>41</v>
      </c>
      <c r="C18" s="30" t="s">
        <v>42</v>
      </c>
      <c r="D18" s="31" t="s">
        <v>25</v>
      </c>
      <c r="E18" s="30" t="s">
        <v>43</v>
      </c>
      <c r="F18" s="32">
        <v>0.09793981481481483</v>
      </c>
      <c r="G18" s="13" t="str">
        <f t="shared" si="0"/>
        <v>6.25/km</v>
      </c>
      <c r="H18" s="14">
        <f t="shared" si="1"/>
        <v>0.012048611111111135</v>
      </c>
      <c r="I18" s="14">
        <f>F18-INDEX($F$5:$F$193,MATCH(D18,$D$5:$D$193,0))</f>
        <v>0.0027314814814814875</v>
      </c>
    </row>
    <row r="19" spans="1:9" s="12" customFormat="1" ht="15" customHeight="1">
      <c r="A19" s="13">
        <v>15</v>
      </c>
      <c r="B19" s="30" t="s">
        <v>44</v>
      </c>
      <c r="C19" s="30" t="s">
        <v>45</v>
      </c>
      <c r="D19" s="31" t="s">
        <v>2</v>
      </c>
      <c r="E19" s="30" t="s">
        <v>46</v>
      </c>
      <c r="F19" s="32">
        <v>0.0983101851851852</v>
      </c>
      <c r="G19" s="13" t="str">
        <f t="shared" si="0"/>
        <v>6.26/km</v>
      </c>
      <c r="H19" s="14">
        <f t="shared" si="1"/>
        <v>0.012418981481481503</v>
      </c>
      <c r="I19" s="14">
        <f>F19-INDEX($F$5:$F$193,MATCH(D19,$D$5:$D$193,0))</f>
        <v>0.012418981481481503</v>
      </c>
    </row>
    <row r="20" spans="1:9" s="12" customFormat="1" ht="15" customHeight="1">
      <c r="A20" s="13">
        <v>16</v>
      </c>
      <c r="B20" s="30" t="s">
        <v>47</v>
      </c>
      <c r="C20" s="30" t="s">
        <v>48</v>
      </c>
      <c r="D20" s="31" t="s">
        <v>2</v>
      </c>
      <c r="E20" s="30" t="s">
        <v>49</v>
      </c>
      <c r="F20" s="32">
        <v>0.09905092592592592</v>
      </c>
      <c r="G20" s="13" t="str">
        <f t="shared" si="0"/>
        <v>6.29/km</v>
      </c>
      <c r="H20" s="14">
        <f t="shared" si="1"/>
        <v>0.013159722222222225</v>
      </c>
      <c r="I20" s="14">
        <f>F20-INDEX($F$5:$F$193,MATCH(D20,$D$5:$D$193,0))</f>
        <v>0.013159722222222225</v>
      </c>
    </row>
    <row r="21" spans="1:9" s="12" customFormat="1" ht="15" customHeight="1">
      <c r="A21" s="13">
        <v>17</v>
      </c>
      <c r="B21" s="30" t="s">
        <v>50</v>
      </c>
      <c r="C21" s="30" t="s">
        <v>51</v>
      </c>
      <c r="D21" s="31" t="s">
        <v>25</v>
      </c>
      <c r="E21" s="30" t="s">
        <v>52</v>
      </c>
      <c r="F21" s="32">
        <v>0.0991087962962963</v>
      </c>
      <c r="G21" s="13" t="str">
        <f t="shared" si="0"/>
        <v>6.29/km</v>
      </c>
      <c r="H21" s="14">
        <f t="shared" si="1"/>
        <v>0.013217592592592614</v>
      </c>
      <c r="I21" s="14">
        <f>F21-INDEX($F$5:$F$193,MATCH(D21,$D$5:$D$193,0))</f>
        <v>0.0039004629629629667</v>
      </c>
    </row>
    <row r="22" spans="1:9" s="12" customFormat="1" ht="15" customHeight="1">
      <c r="A22" s="13">
        <v>18</v>
      </c>
      <c r="B22" s="30" t="s">
        <v>53</v>
      </c>
      <c r="C22" s="30" t="s">
        <v>54</v>
      </c>
      <c r="D22" s="31" t="s">
        <v>55</v>
      </c>
      <c r="E22" s="30" t="s">
        <v>56</v>
      </c>
      <c r="F22" s="32">
        <v>0.09949074074074075</v>
      </c>
      <c r="G22" s="13" t="str">
        <f t="shared" si="0"/>
        <v>6.31/km</v>
      </c>
      <c r="H22" s="14">
        <f t="shared" si="1"/>
        <v>0.013599537037037063</v>
      </c>
      <c r="I22" s="14">
        <f>F22-INDEX($F$5:$F$193,MATCH(D22,$D$5:$D$193,0))</f>
        <v>0</v>
      </c>
    </row>
    <row r="23" spans="1:9" s="12" customFormat="1" ht="15" customHeight="1">
      <c r="A23" s="13">
        <v>19</v>
      </c>
      <c r="B23" s="30" t="s">
        <v>57</v>
      </c>
      <c r="C23" s="30" t="s">
        <v>45</v>
      </c>
      <c r="D23" s="31" t="s">
        <v>25</v>
      </c>
      <c r="E23" s="30" t="s">
        <v>34</v>
      </c>
      <c r="F23" s="32">
        <v>0.09962962962962962</v>
      </c>
      <c r="G23" s="13" t="str">
        <f t="shared" si="0"/>
        <v>6.31/km</v>
      </c>
      <c r="H23" s="14">
        <f t="shared" si="1"/>
        <v>0.013738425925925932</v>
      </c>
      <c r="I23" s="14">
        <f>F23-INDEX($F$5:$F$193,MATCH(D23,$D$5:$D$193,0))</f>
        <v>0.004421296296296284</v>
      </c>
    </row>
    <row r="24" spans="1:9" s="12" customFormat="1" ht="15" customHeight="1">
      <c r="A24" s="13">
        <v>20</v>
      </c>
      <c r="B24" s="30" t="s">
        <v>58</v>
      </c>
      <c r="C24" s="30" t="s">
        <v>59</v>
      </c>
      <c r="D24" s="31" t="s">
        <v>2</v>
      </c>
      <c r="E24" s="30" t="s">
        <v>60</v>
      </c>
      <c r="F24" s="32">
        <v>0.1002199074074074</v>
      </c>
      <c r="G24" s="13" t="str">
        <f t="shared" si="0"/>
        <v>6.34/km</v>
      </c>
      <c r="H24" s="14">
        <f t="shared" si="1"/>
        <v>0.014328703703703705</v>
      </c>
      <c r="I24" s="14">
        <f>F24-INDEX($F$5:$F$193,MATCH(D24,$D$5:$D$193,0))</f>
        <v>0.014328703703703705</v>
      </c>
    </row>
    <row r="25" spans="1:9" s="12" customFormat="1" ht="15" customHeight="1">
      <c r="A25" s="25">
        <v>21</v>
      </c>
      <c r="B25" s="36" t="s">
        <v>61</v>
      </c>
      <c r="C25" s="36" t="s">
        <v>62</v>
      </c>
      <c r="D25" s="37" t="s">
        <v>9</v>
      </c>
      <c r="E25" s="36" t="s">
        <v>247</v>
      </c>
      <c r="F25" s="38">
        <v>0.1005787037037037</v>
      </c>
      <c r="G25" s="25" t="str">
        <f t="shared" si="0"/>
        <v>6.35/km</v>
      </c>
      <c r="H25" s="26">
        <f t="shared" si="1"/>
        <v>0.014687500000000006</v>
      </c>
      <c r="I25" s="26">
        <f>F25-INDEX($F$5:$F$193,MATCH(D25,$D$5:$D$193,0))</f>
        <v>0.010821759259259253</v>
      </c>
    </row>
    <row r="26" spans="1:9" s="12" customFormat="1" ht="15" customHeight="1">
      <c r="A26" s="25">
        <v>22</v>
      </c>
      <c r="B26" s="36" t="s">
        <v>63</v>
      </c>
      <c r="C26" s="36" t="s">
        <v>64</v>
      </c>
      <c r="D26" s="37" t="s">
        <v>25</v>
      </c>
      <c r="E26" s="36" t="s">
        <v>247</v>
      </c>
      <c r="F26" s="38">
        <v>0.10128472222222222</v>
      </c>
      <c r="G26" s="25" t="str">
        <f t="shared" si="0"/>
        <v>6.38/km</v>
      </c>
      <c r="H26" s="26">
        <f t="shared" si="1"/>
        <v>0.015393518518518529</v>
      </c>
      <c r="I26" s="26">
        <f>F26-INDEX($F$5:$F$193,MATCH(D26,$D$5:$D$193,0))</f>
        <v>0.006076388888888881</v>
      </c>
    </row>
    <row r="27" spans="1:9" s="12" customFormat="1" ht="15" customHeight="1">
      <c r="A27" s="13">
        <v>23</v>
      </c>
      <c r="B27" s="30" t="s">
        <v>65</v>
      </c>
      <c r="C27" s="30" t="s">
        <v>66</v>
      </c>
      <c r="D27" s="31" t="s">
        <v>2</v>
      </c>
      <c r="E27" s="30" t="s">
        <v>34</v>
      </c>
      <c r="F27" s="32">
        <v>0.1021875</v>
      </c>
      <c r="G27" s="13" t="str">
        <f t="shared" si="0"/>
        <v>6.41/km</v>
      </c>
      <c r="H27" s="14">
        <f t="shared" si="1"/>
        <v>0.01629629629629631</v>
      </c>
      <c r="I27" s="14">
        <f>F27-INDEX($F$5:$F$193,MATCH(D27,$D$5:$D$193,0))</f>
        <v>0.01629629629629631</v>
      </c>
    </row>
    <row r="28" spans="1:9" s="15" customFormat="1" ht="15" customHeight="1">
      <c r="A28" s="25">
        <v>24</v>
      </c>
      <c r="B28" s="36" t="s">
        <v>67</v>
      </c>
      <c r="C28" s="36" t="s">
        <v>64</v>
      </c>
      <c r="D28" s="37" t="s">
        <v>2</v>
      </c>
      <c r="E28" s="36" t="s">
        <v>247</v>
      </c>
      <c r="F28" s="38">
        <v>0.10390046296296296</v>
      </c>
      <c r="G28" s="25" t="str">
        <f t="shared" si="0"/>
        <v>6.48/km</v>
      </c>
      <c r="H28" s="26">
        <f t="shared" si="1"/>
        <v>0.018009259259259267</v>
      </c>
      <c r="I28" s="26">
        <f>F28-INDEX($F$5:$F$193,MATCH(D28,$D$5:$D$193,0))</f>
        <v>0.018009259259259267</v>
      </c>
    </row>
    <row r="29" spans="1:9" ht="15" customHeight="1">
      <c r="A29" s="13">
        <v>25</v>
      </c>
      <c r="B29" s="30" t="s">
        <v>68</v>
      </c>
      <c r="C29" s="30" t="s">
        <v>69</v>
      </c>
      <c r="D29" s="31" t="s">
        <v>25</v>
      </c>
      <c r="E29" s="30" t="s">
        <v>70</v>
      </c>
      <c r="F29" s="32">
        <v>0.10403935185185186</v>
      </c>
      <c r="G29" s="13" t="str">
        <f t="shared" si="0"/>
        <v>6.49/km</v>
      </c>
      <c r="H29" s="14">
        <f t="shared" si="1"/>
        <v>0.018148148148148163</v>
      </c>
      <c r="I29" s="14">
        <f>F29-INDEX($F$5:$F$193,MATCH(D29,$D$5:$D$193,0))</f>
        <v>0.008831018518518516</v>
      </c>
    </row>
    <row r="30" spans="1:9" ht="15" customHeight="1">
      <c r="A30" s="13">
        <v>26</v>
      </c>
      <c r="B30" s="30" t="s">
        <v>71</v>
      </c>
      <c r="C30" s="30" t="s">
        <v>72</v>
      </c>
      <c r="D30" s="31" t="s">
        <v>29</v>
      </c>
      <c r="E30" s="30" t="s">
        <v>20</v>
      </c>
      <c r="F30" s="32">
        <v>0.10414351851851851</v>
      </c>
      <c r="G30" s="13" t="str">
        <f t="shared" si="0"/>
        <v>6.49/km</v>
      </c>
      <c r="H30" s="14">
        <f t="shared" si="1"/>
        <v>0.01825231481481482</v>
      </c>
      <c r="I30" s="14">
        <f>F30-INDEX($F$5:$F$193,MATCH(D30,$D$5:$D$193,0))</f>
        <v>0.007893518518518508</v>
      </c>
    </row>
    <row r="31" spans="1:9" ht="15" customHeight="1">
      <c r="A31" s="13">
        <v>27</v>
      </c>
      <c r="B31" s="30" t="s">
        <v>73</v>
      </c>
      <c r="C31" s="30" t="s">
        <v>74</v>
      </c>
      <c r="D31" s="31" t="s">
        <v>9</v>
      </c>
      <c r="E31" s="30" t="s">
        <v>75</v>
      </c>
      <c r="F31" s="32">
        <v>0.10416666666666667</v>
      </c>
      <c r="G31" s="13" t="str">
        <f t="shared" si="0"/>
        <v>6.49/km</v>
      </c>
      <c r="H31" s="14">
        <f t="shared" si="1"/>
        <v>0.01827546296296298</v>
      </c>
      <c r="I31" s="14">
        <f>F31-INDEX($F$5:$F$193,MATCH(D31,$D$5:$D$193,0))</f>
        <v>0.014409722222222227</v>
      </c>
    </row>
    <row r="32" spans="1:9" ht="15" customHeight="1">
      <c r="A32" s="13">
        <v>28</v>
      </c>
      <c r="B32" s="30" t="s">
        <v>76</v>
      </c>
      <c r="C32" s="30" t="s">
        <v>36</v>
      </c>
      <c r="D32" s="31" t="s">
        <v>25</v>
      </c>
      <c r="E32" s="30" t="s">
        <v>77</v>
      </c>
      <c r="F32" s="32">
        <v>0.10700231481481481</v>
      </c>
      <c r="G32" s="13" t="str">
        <f t="shared" si="0"/>
        <v>7.00/km</v>
      </c>
      <c r="H32" s="14">
        <f t="shared" si="1"/>
        <v>0.021111111111111122</v>
      </c>
      <c r="I32" s="14">
        <f>F32-INDEX($F$5:$F$193,MATCH(D32,$D$5:$D$193,0))</f>
        <v>0.011793981481481475</v>
      </c>
    </row>
    <row r="33" spans="1:9" ht="15" customHeight="1">
      <c r="A33" s="25">
        <v>29</v>
      </c>
      <c r="B33" s="36" t="s">
        <v>78</v>
      </c>
      <c r="C33" s="36" t="s">
        <v>79</v>
      </c>
      <c r="D33" s="37" t="s">
        <v>80</v>
      </c>
      <c r="E33" s="36" t="s">
        <v>247</v>
      </c>
      <c r="F33" s="38">
        <v>0.10708333333333335</v>
      </c>
      <c r="G33" s="25" t="str">
        <f t="shared" si="0"/>
        <v>7.01/km</v>
      </c>
      <c r="H33" s="26">
        <f t="shared" si="1"/>
        <v>0.021192129629629658</v>
      </c>
      <c r="I33" s="26">
        <f>F33-INDEX($F$5:$F$193,MATCH(D33,$D$5:$D$193,0))</f>
        <v>0</v>
      </c>
    </row>
    <row r="34" spans="1:9" ht="15" customHeight="1">
      <c r="A34" s="13">
        <v>30</v>
      </c>
      <c r="B34" s="30" t="s">
        <v>81</v>
      </c>
      <c r="C34" s="30" t="s">
        <v>45</v>
      </c>
      <c r="D34" s="31" t="s">
        <v>9</v>
      </c>
      <c r="E34" s="30" t="s">
        <v>82</v>
      </c>
      <c r="F34" s="32">
        <v>0.10739583333333334</v>
      </c>
      <c r="G34" s="13" t="str">
        <f t="shared" si="0"/>
        <v>7.02/km</v>
      </c>
      <c r="H34" s="14">
        <f t="shared" si="1"/>
        <v>0.02150462962962965</v>
      </c>
      <c r="I34" s="14">
        <f>F34-INDEX($F$5:$F$193,MATCH(D34,$D$5:$D$193,0))</f>
        <v>0.0176388888888889</v>
      </c>
    </row>
    <row r="35" spans="1:9" ht="15" customHeight="1">
      <c r="A35" s="13">
        <v>31</v>
      </c>
      <c r="B35" s="30" t="s">
        <v>83</v>
      </c>
      <c r="C35" s="30" t="s">
        <v>36</v>
      </c>
      <c r="D35" s="31" t="s">
        <v>29</v>
      </c>
      <c r="E35" s="30" t="s">
        <v>84</v>
      </c>
      <c r="F35" s="32">
        <v>0.1074074074074074</v>
      </c>
      <c r="G35" s="13" t="str">
        <f t="shared" si="0"/>
        <v>7.02/km</v>
      </c>
      <c r="H35" s="14">
        <f t="shared" si="1"/>
        <v>0.021516203703703704</v>
      </c>
      <c r="I35" s="14">
        <f>F35-INDEX($F$5:$F$193,MATCH(D35,$D$5:$D$193,0))</f>
        <v>0.011157407407407394</v>
      </c>
    </row>
    <row r="36" spans="1:9" ht="15" customHeight="1">
      <c r="A36" s="13">
        <v>32</v>
      </c>
      <c r="B36" s="30" t="s">
        <v>85</v>
      </c>
      <c r="C36" s="30" t="s">
        <v>86</v>
      </c>
      <c r="D36" s="31" t="s">
        <v>19</v>
      </c>
      <c r="E36" s="30" t="s">
        <v>87</v>
      </c>
      <c r="F36" s="32">
        <v>0.1075</v>
      </c>
      <c r="G36" s="13" t="str">
        <f t="shared" si="0"/>
        <v>7.02/km</v>
      </c>
      <c r="H36" s="14">
        <f t="shared" si="1"/>
        <v>0.021608796296296306</v>
      </c>
      <c r="I36" s="14">
        <f>F36-INDEX($F$5:$F$193,MATCH(D36,$D$5:$D$193,0))</f>
        <v>0.013252314814814814</v>
      </c>
    </row>
    <row r="37" spans="1:9" ht="15" customHeight="1">
      <c r="A37" s="25">
        <v>33</v>
      </c>
      <c r="B37" s="36" t="s">
        <v>88</v>
      </c>
      <c r="C37" s="36" t="s">
        <v>89</v>
      </c>
      <c r="D37" s="37" t="s">
        <v>25</v>
      </c>
      <c r="E37" s="36" t="s">
        <v>247</v>
      </c>
      <c r="F37" s="38">
        <v>0.10864583333333333</v>
      </c>
      <c r="G37" s="25" t="str">
        <f t="shared" si="0"/>
        <v>7.07/km</v>
      </c>
      <c r="H37" s="26">
        <f t="shared" si="1"/>
        <v>0.02275462962962964</v>
      </c>
      <c r="I37" s="26">
        <f>F37-INDEX($F$5:$F$193,MATCH(D37,$D$5:$D$193,0))</f>
        <v>0.013437499999999991</v>
      </c>
    </row>
    <row r="38" spans="1:9" ht="15" customHeight="1">
      <c r="A38" s="25">
        <v>34</v>
      </c>
      <c r="B38" s="36" t="s">
        <v>90</v>
      </c>
      <c r="C38" s="36" t="s">
        <v>91</v>
      </c>
      <c r="D38" s="37" t="s">
        <v>92</v>
      </c>
      <c r="E38" s="36" t="s">
        <v>247</v>
      </c>
      <c r="F38" s="38">
        <v>0.10966435185185186</v>
      </c>
      <c r="G38" s="25" t="str">
        <f t="shared" si="0"/>
        <v>7.11/km</v>
      </c>
      <c r="H38" s="26">
        <f t="shared" si="1"/>
        <v>0.023773148148148168</v>
      </c>
      <c r="I38" s="26">
        <f>F38-INDEX($F$5:$F$193,MATCH(D38,$D$5:$D$193,0))</f>
        <v>0</v>
      </c>
    </row>
    <row r="39" spans="1:9" ht="15" customHeight="1">
      <c r="A39" s="13">
        <v>35</v>
      </c>
      <c r="B39" s="30" t="s">
        <v>93</v>
      </c>
      <c r="C39" s="30" t="s">
        <v>94</v>
      </c>
      <c r="D39" s="31" t="s">
        <v>29</v>
      </c>
      <c r="E39" s="30" t="s">
        <v>20</v>
      </c>
      <c r="F39" s="32">
        <v>0.10988425925925926</v>
      </c>
      <c r="G39" s="13" t="str">
        <f t="shared" si="0"/>
        <v>7.12/km</v>
      </c>
      <c r="H39" s="14">
        <f t="shared" si="1"/>
        <v>0.023993055555555573</v>
      </c>
      <c r="I39" s="14">
        <f>F39-INDEX($F$5:$F$193,MATCH(D39,$D$5:$D$193,0))</f>
        <v>0.013634259259259263</v>
      </c>
    </row>
    <row r="40" spans="1:9" ht="15" customHeight="1">
      <c r="A40" s="13">
        <v>36</v>
      </c>
      <c r="B40" s="30" t="s">
        <v>95</v>
      </c>
      <c r="C40" s="30" t="s">
        <v>96</v>
      </c>
      <c r="D40" s="31" t="s">
        <v>29</v>
      </c>
      <c r="E40" s="30" t="s">
        <v>49</v>
      </c>
      <c r="F40" s="32">
        <v>0.10988425925925926</v>
      </c>
      <c r="G40" s="13" t="str">
        <f t="shared" si="0"/>
        <v>7.12/km</v>
      </c>
      <c r="H40" s="14">
        <f t="shared" si="1"/>
        <v>0.023993055555555573</v>
      </c>
      <c r="I40" s="14">
        <f>F40-INDEX($F$5:$F$193,MATCH(D40,$D$5:$D$193,0))</f>
        <v>0.013634259259259263</v>
      </c>
    </row>
    <row r="41" spans="1:9" ht="15" customHeight="1">
      <c r="A41" s="13">
        <v>37</v>
      </c>
      <c r="B41" s="30" t="s">
        <v>97</v>
      </c>
      <c r="C41" s="30" t="s">
        <v>98</v>
      </c>
      <c r="D41" s="31" t="s">
        <v>55</v>
      </c>
      <c r="E41" s="30" t="s">
        <v>99</v>
      </c>
      <c r="F41" s="32">
        <v>0.11084490740740742</v>
      </c>
      <c r="G41" s="13" t="str">
        <f t="shared" si="0"/>
        <v>7.15/km</v>
      </c>
      <c r="H41" s="14">
        <f t="shared" si="1"/>
        <v>0.024953703703703728</v>
      </c>
      <c r="I41" s="14">
        <f>F41-INDEX($F$5:$F$193,MATCH(D41,$D$5:$D$193,0))</f>
        <v>0.011354166666666665</v>
      </c>
    </row>
    <row r="42" spans="1:9" ht="15" customHeight="1">
      <c r="A42" s="13">
        <v>38</v>
      </c>
      <c r="B42" s="30" t="s">
        <v>100</v>
      </c>
      <c r="C42" s="30" t="s">
        <v>101</v>
      </c>
      <c r="D42" s="31" t="s">
        <v>55</v>
      </c>
      <c r="E42" s="30" t="s">
        <v>102</v>
      </c>
      <c r="F42" s="32">
        <v>0.11091435185185185</v>
      </c>
      <c r="G42" s="13" t="str">
        <f t="shared" si="0"/>
        <v>7.16/km</v>
      </c>
      <c r="H42" s="14">
        <f t="shared" si="1"/>
        <v>0.025023148148148155</v>
      </c>
      <c r="I42" s="14">
        <f>F42-INDEX($F$5:$F$193,MATCH(D42,$D$5:$D$193,0))</f>
        <v>0.011423611111111093</v>
      </c>
    </row>
    <row r="43" spans="1:9" ht="15" customHeight="1">
      <c r="A43" s="13">
        <v>39</v>
      </c>
      <c r="B43" s="30" t="s">
        <v>103</v>
      </c>
      <c r="C43" s="30" t="s">
        <v>15</v>
      </c>
      <c r="D43" s="31" t="s">
        <v>55</v>
      </c>
      <c r="E43" s="30" t="s">
        <v>104</v>
      </c>
      <c r="F43" s="32">
        <v>0.11196759259259259</v>
      </c>
      <c r="G43" s="13" t="str">
        <f t="shared" si="0"/>
        <v>7.20/km</v>
      </c>
      <c r="H43" s="14">
        <f t="shared" si="1"/>
        <v>0.0260763888888889</v>
      </c>
      <c r="I43" s="14">
        <f>F43-INDEX($F$5:$F$193,MATCH(D43,$D$5:$D$193,0))</f>
        <v>0.012476851851851836</v>
      </c>
    </row>
    <row r="44" spans="1:9" ht="15" customHeight="1">
      <c r="A44" s="13">
        <v>40</v>
      </c>
      <c r="B44" s="30" t="s">
        <v>105</v>
      </c>
      <c r="C44" s="30" t="s">
        <v>106</v>
      </c>
      <c r="D44" s="31" t="s">
        <v>25</v>
      </c>
      <c r="E44" s="30" t="s">
        <v>107</v>
      </c>
      <c r="F44" s="32">
        <v>0.11217592592592592</v>
      </c>
      <c r="G44" s="13" t="str">
        <f t="shared" si="0"/>
        <v>7.21/km</v>
      </c>
      <c r="H44" s="14">
        <f t="shared" si="1"/>
        <v>0.026284722222222223</v>
      </c>
      <c r="I44" s="14">
        <f>F44-INDEX($F$5:$F$193,MATCH(D44,$D$5:$D$193,0))</f>
        <v>0.016967592592592576</v>
      </c>
    </row>
    <row r="45" spans="1:9" ht="15" customHeight="1">
      <c r="A45" s="13">
        <v>41</v>
      </c>
      <c r="B45" s="30" t="s">
        <v>108</v>
      </c>
      <c r="C45" s="30" t="s">
        <v>91</v>
      </c>
      <c r="D45" s="31" t="s">
        <v>19</v>
      </c>
      <c r="E45" s="30" t="s">
        <v>109</v>
      </c>
      <c r="F45" s="32">
        <v>0.11261574074074072</v>
      </c>
      <c r="G45" s="13" t="str">
        <f t="shared" si="0"/>
        <v>7.22/km</v>
      </c>
      <c r="H45" s="14">
        <f t="shared" si="1"/>
        <v>0.026724537037037033</v>
      </c>
      <c r="I45" s="14">
        <f>F45-INDEX($F$5:$F$193,MATCH(D45,$D$5:$D$193,0))</f>
        <v>0.01836805555555554</v>
      </c>
    </row>
    <row r="46" spans="1:9" ht="15" customHeight="1">
      <c r="A46" s="13">
        <v>42</v>
      </c>
      <c r="B46" s="30" t="s">
        <v>110</v>
      </c>
      <c r="C46" s="30" t="s">
        <v>69</v>
      </c>
      <c r="D46" s="31" t="s">
        <v>25</v>
      </c>
      <c r="E46" s="30" t="s">
        <v>111</v>
      </c>
      <c r="F46" s="32">
        <v>0.11335648148148147</v>
      </c>
      <c r="G46" s="13" t="str">
        <f t="shared" si="0"/>
        <v>7.25/km</v>
      </c>
      <c r="H46" s="14">
        <f t="shared" si="1"/>
        <v>0.027465277777777783</v>
      </c>
      <c r="I46" s="14">
        <f>F46-INDEX($F$5:$F$193,MATCH(D46,$D$5:$D$193,0))</f>
        <v>0.018148148148148135</v>
      </c>
    </row>
    <row r="47" spans="1:9" ht="15" customHeight="1">
      <c r="A47" s="13">
        <v>43</v>
      </c>
      <c r="B47" s="30" t="s">
        <v>4</v>
      </c>
      <c r="C47" s="30" t="s">
        <v>5</v>
      </c>
      <c r="D47" s="31" t="s">
        <v>2</v>
      </c>
      <c r="E47" s="30" t="s">
        <v>6</v>
      </c>
      <c r="F47" s="32">
        <v>0.1155324074074074</v>
      </c>
      <c r="G47" s="13" t="str">
        <f t="shared" si="0"/>
        <v>7.34/km</v>
      </c>
      <c r="H47" s="14">
        <f t="shared" si="1"/>
        <v>0.02964120370370371</v>
      </c>
      <c r="I47" s="14">
        <f>F47-INDEX($F$5:$F$193,MATCH(D47,$D$5:$D$193,0))</f>
        <v>0.02964120370370371</v>
      </c>
    </row>
    <row r="48" spans="1:9" ht="15" customHeight="1">
      <c r="A48" s="13">
        <v>44</v>
      </c>
      <c r="B48" s="30" t="s">
        <v>112</v>
      </c>
      <c r="C48" s="30" t="s">
        <v>18</v>
      </c>
      <c r="D48" s="31" t="s">
        <v>9</v>
      </c>
      <c r="E48" s="30" t="s">
        <v>113</v>
      </c>
      <c r="F48" s="32">
        <v>0.11559027777777779</v>
      </c>
      <c r="G48" s="13" t="str">
        <f t="shared" si="0"/>
        <v>7.34/km</v>
      </c>
      <c r="H48" s="14">
        <f t="shared" si="1"/>
        <v>0.0296990740740741</v>
      </c>
      <c r="I48" s="14">
        <f>F48-INDEX($F$5:$F$193,MATCH(D48,$D$5:$D$193,0))</f>
        <v>0.025833333333333347</v>
      </c>
    </row>
    <row r="49" spans="1:9" ht="15" customHeight="1">
      <c r="A49" s="13">
        <v>45</v>
      </c>
      <c r="B49" s="30" t="s">
        <v>114</v>
      </c>
      <c r="C49" s="30" t="s">
        <v>115</v>
      </c>
      <c r="D49" s="31" t="s">
        <v>9</v>
      </c>
      <c r="E49" s="30" t="s">
        <v>113</v>
      </c>
      <c r="F49" s="32">
        <v>0.1156712962962963</v>
      </c>
      <c r="G49" s="13" t="str">
        <f t="shared" si="0"/>
        <v>7.34/km</v>
      </c>
      <c r="H49" s="14">
        <f t="shared" si="1"/>
        <v>0.029780092592592608</v>
      </c>
      <c r="I49" s="14">
        <f>F49-INDEX($F$5:$F$193,MATCH(D49,$D$5:$D$193,0))</f>
        <v>0.025914351851851855</v>
      </c>
    </row>
    <row r="50" spans="1:9" ht="15" customHeight="1">
      <c r="A50" s="25">
        <v>46</v>
      </c>
      <c r="B50" s="36" t="s">
        <v>116</v>
      </c>
      <c r="C50" s="36" t="s">
        <v>45</v>
      </c>
      <c r="D50" s="37" t="s">
        <v>25</v>
      </c>
      <c r="E50" s="36" t="s">
        <v>247</v>
      </c>
      <c r="F50" s="38">
        <v>0.11587962962962962</v>
      </c>
      <c r="G50" s="25" t="str">
        <f t="shared" si="0"/>
        <v>7.35/km</v>
      </c>
      <c r="H50" s="26">
        <f t="shared" si="1"/>
        <v>0.029988425925925932</v>
      </c>
      <c r="I50" s="26">
        <f>F50-INDEX($F$5:$F$193,MATCH(D50,$D$5:$D$193,0))</f>
        <v>0.020671296296296285</v>
      </c>
    </row>
    <row r="51" spans="1:9" ht="15" customHeight="1">
      <c r="A51" s="13">
        <v>47</v>
      </c>
      <c r="B51" s="30" t="s">
        <v>117</v>
      </c>
      <c r="C51" s="30" t="s">
        <v>118</v>
      </c>
      <c r="D51" s="31" t="s">
        <v>80</v>
      </c>
      <c r="E51" s="30" t="s">
        <v>119</v>
      </c>
      <c r="F51" s="32">
        <v>0.11591435185185185</v>
      </c>
      <c r="G51" s="13" t="str">
        <f t="shared" si="0"/>
        <v>7.35/km</v>
      </c>
      <c r="H51" s="14">
        <f t="shared" si="1"/>
        <v>0.03002314814814816</v>
      </c>
      <c r="I51" s="14">
        <f>F51-INDEX($F$5:$F$193,MATCH(D51,$D$5:$D$193,0))</f>
        <v>0.008831018518518502</v>
      </c>
    </row>
    <row r="52" spans="1:9" ht="15" customHeight="1">
      <c r="A52" s="13">
        <v>48</v>
      </c>
      <c r="B52" s="30" t="s">
        <v>120</v>
      </c>
      <c r="C52" s="30" t="s">
        <v>8</v>
      </c>
      <c r="D52" s="31" t="s">
        <v>9</v>
      </c>
      <c r="E52" s="30" t="s">
        <v>121</v>
      </c>
      <c r="F52" s="32">
        <v>0.1162962962962963</v>
      </c>
      <c r="G52" s="13" t="str">
        <f t="shared" si="0"/>
        <v>7.37/km</v>
      </c>
      <c r="H52" s="14">
        <f t="shared" si="1"/>
        <v>0.03040509259259261</v>
      </c>
      <c r="I52" s="14">
        <f>F52-INDEX($F$5:$F$193,MATCH(D52,$D$5:$D$193,0))</f>
        <v>0.026539351851851856</v>
      </c>
    </row>
    <row r="53" spans="1:9" ht="15" customHeight="1">
      <c r="A53" s="25">
        <v>49</v>
      </c>
      <c r="B53" s="36" t="s">
        <v>122</v>
      </c>
      <c r="C53" s="36" t="s">
        <v>123</v>
      </c>
      <c r="D53" s="37" t="s">
        <v>9</v>
      </c>
      <c r="E53" s="36" t="s">
        <v>247</v>
      </c>
      <c r="F53" s="38">
        <v>0.11684027777777778</v>
      </c>
      <c r="G53" s="25" t="str">
        <f t="shared" si="0"/>
        <v>7.39/km</v>
      </c>
      <c r="H53" s="26">
        <f t="shared" si="1"/>
        <v>0.030949074074074087</v>
      </c>
      <c r="I53" s="26">
        <f>F53-INDEX($F$5:$F$193,MATCH(D53,$D$5:$D$193,0))</f>
        <v>0.027083333333333334</v>
      </c>
    </row>
    <row r="54" spans="1:9" ht="15" customHeight="1">
      <c r="A54" s="13">
        <v>50</v>
      </c>
      <c r="B54" s="30" t="s">
        <v>124</v>
      </c>
      <c r="C54" s="30" t="s">
        <v>125</v>
      </c>
      <c r="D54" s="31" t="s">
        <v>55</v>
      </c>
      <c r="E54" s="30" t="s">
        <v>126</v>
      </c>
      <c r="F54" s="32">
        <v>0.11763888888888889</v>
      </c>
      <c r="G54" s="13" t="str">
        <f t="shared" si="0"/>
        <v>7.42/km</v>
      </c>
      <c r="H54" s="14">
        <f t="shared" si="1"/>
        <v>0.0317476851851852</v>
      </c>
      <c r="I54" s="14">
        <f>F54-INDEX($F$5:$F$193,MATCH(D54,$D$5:$D$193,0))</f>
        <v>0.018148148148148135</v>
      </c>
    </row>
    <row r="55" spans="1:9" ht="15" customHeight="1">
      <c r="A55" s="13">
        <v>51</v>
      </c>
      <c r="B55" s="30" t="s">
        <v>127</v>
      </c>
      <c r="C55" s="30" t="s">
        <v>51</v>
      </c>
      <c r="D55" s="31" t="s">
        <v>25</v>
      </c>
      <c r="E55" s="30" t="s">
        <v>128</v>
      </c>
      <c r="F55" s="32">
        <v>0.11784722222222221</v>
      </c>
      <c r="G55" s="13" t="str">
        <f t="shared" si="0"/>
        <v>7.43/km</v>
      </c>
      <c r="H55" s="14">
        <f t="shared" si="1"/>
        <v>0.03195601851851852</v>
      </c>
      <c r="I55" s="14">
        <f>F55-INDEX($F$5:$F$193,MATCH(D55,$D$5:$D$193,0))</f>
        <v>0.022638888888888875</v>
      </c>
    </row>
    <row r="56" spans="1:9" ht="15" customHeight="1">
      <c r="A56" s="13">
        <v>52</v>
      </c>
      <c r="B56" s="30" t="s">
        <v>129</v>
      </c>
      <c r="C56" s="30" t="s">
        <v>130</v>
      </c>
      <c r="D56" s="31" t="s">
        <v>9</v>
      </c>
      <c r="E56" s="30" t="s">
        <v>131</v>
      </c>
      <c r="F56" s="32">
        <v>0.11802083333333334</v>
      </c>
      <c r="G56" s="13" t="str">
        <f t="shared" si="0"/>
        <v>7.44/km</v>
      </c>
      <c r="H56" s="14">
        <f t="shared" si="1"/>
        <v>0.03212962962962965</v>
      </c>
      <c r="I56" s="14">
        <f>F56-INDEX($F$5:$F$193,MATCH(D56,$D$5:$D$193,0))</f>
        <v>0.028263888888888894</v>
      </c>
    </row>
    <row r="57" spans="1:9" ht="15" customHeight="1">
      <c r="A57" s="13">
        <v>53</v>
      </c>
      <c r="B57" s="30" t="s">
        <v>132</v>
      </c>
      <c r="C57" s="30" t="s">
        <v>133</v>
      </c>
      <c r="D57" s="31" t="s">
        <v>2</v>
      </c>
      <c r="E57" s="30" t="s">
        <v>134</v>
      </c>
      <c r="F57" s="32">
        <v>0.11818287037037038</v>
      </c>
      <c r="G57" s="13" t="str">
        <f t="shared" si="0"/>
        <v>7.44/km</v>
      </c>
      <c r="H57" s="14">
        <f t="shared" si="1"/>
        <v>0.03229166666666669</v>
      </c>
      <c r="I57" s="14">
        <f>F57-INDEX($F$5:$F$193,MATCH(D57,$D$5:$D$193,0))</f>
        <v>0.03229166666666669</v>
      </c>
    </row>
    <row r="58" spans="1:9" ht="15" customHeight="1">
      <c r="A58" s="13">
        <v>54</v>
      </c>
      <c r="B58" s="30" t="s">
        <v>135</v>
      </c>
      <c r="C58" s="30" t="s">
        <v>64</v>
      </c>
      <c r="D58" s="31" t="s">
        <v>9</v>
      </c>
      <c r="E58" s="30" t="s">
        <v>136</v>
      </c>
      <c r="F58" s="32">
        <v>0.11850694444444444</v>
      </c>
      <c r="G58" s="13" t="str">
        <f t="shared" si="0"/>
        <v>7.45/km</v>
      </c>
      <c r="H58" s="14">
        <f t="shared" si="1"/>
        <v>0.03261574074074075</v>
      </c>
      <c r="I58" s="14">
        <f>F58-INDEX($F$5:$F$193,MATCH(D58,$D$5:$D$193,0))</f>
        <v>0.028749999999999998</v>
      </c>
    </row>
    <row r="59" spans="1:9" ht="15" customHeight="1">
      <c r="A59" s="13">
        <v>55</v>
      </c>
      <c r="B59" s="30" t="s">
        <v>137</v>
      </c>
      <c r="C59" s="30" t="s">
        <v>138</v>
      </c>
      <c r="D59" s="31" t="s">
        <v>80</v>
      </c>
      <c r="E59" s="30" t="s">
        <v>16</v>
      </c>
      <c r="F59" s="32">
        <v>0.11914351851851852</v>
      </c>
      <c r="G59" s="13" t="str">
        <f t="shared" si="0"/>
        <v>7.48/km</v>
      </c>
      <c r="H59" s="14">
        <f t="shared" si="1"/>
        <v>0.03325231481481483</v>
      </c>
      <c r="I59" s="14">
        <f>F59-INDEX($F$5:$F$193,MATCH(D59,$D$5:$D$193,0))</f>
        <v>0.012060185185185174</v>
      </c>
    </row>
    <row r="60" spans="1:9" ht="15" customHeight="1">
      <c r="A60" s="13">
        <v>56</v>
      </c>
      <c r="B60" s="30" t="s">
        <v>139</v>
      </c>
      <c r="C60" s="30" t="s">
        <v>140</v>
      </c>
      <c r="D60" s="31" t="s">
        <v>29</v>
      </c>
      <c r="E60" s="30" t="s">
        <v>52</v>
      </c>
      <c r="F60" s="32">
        <v>0.11925925925925925</v>
      </c>
      <c r="G60" s="13" t="str">
        <f t="shared" si="0"/>
        <v>7.48/km</v>
      </c>
      <c r="H60" s="14">
        <f t="shared" si="1"/>
        <v>0.033368055555555554</v>
      </c>
      <c r="I60" s="14">
        <f>F60-INDEX($F$5:$F$193,MATCH(D60,$D$5:$D$193,0))</f>
        <v>0.023009259259259243</v>
      </c>
    </row>
    <row r="61" spans="1:9" ht="15" customHeight="1">
      <c r="A61" s="13">
        <v>57</v>
      </c>
      <c r="B61" s="30" t="s">
        <v>141</v>
      </c>
      <c r="C61" s="30" t="s">
        <v>142</v>
      </c>
      <c r="D61" s="31" t="s">
        <v>92</v>
      </c>
      <c r="E61" s="30" t="s">
        <v>126</v>
      </c>
      <c r="F61" s="32">
        <v>0.11947916666666665</v>
      </c>
      <c r="G61" s="13" t="str">
        <f t="shared" si="0"/>
        <v>7.49/km</v>
      </c>
      <c r="H61" s="14">
        <f t="shared" si="1"/>
        <v>0.03358796296296296</v>
      </c>
      <c r="I61" s="14">
        <f>F61-INDEX($F$5:$F$193,MATCH(D61,$D$5:$D$193,0))</f>
        <v>0.00981481481481479</v>
      </c>
    </row>
    <row r="62" spans="1:9" ht="15" customHeight="1">
      <c r="A62" s="13">
        <v>58</v>
      </c>
      <c r="B62" s="30" t="s">
        <v>143</v>
      </c>
      <c r="C62" s="30" t="s">
        <v>64</v>
      </c>
      <c r="D62" s="31" t="s">
        <v>25</v>
      </c>
      <c r="E62" s="30" t="s">
        <v>134</v>
      </c>
      <c r="F62" s="32">
        <v>0.12083333333333333</v>
      </c>
      <c r="G62" s="13" t="str">
        <f t="shared" si="0"/>
        <v>7.55/km</v>
      </c>
      <c r="H62" s="14">
        <f t="shared" si="1"/>
        <v>0.03494212962962964</v>
      </c>
      <c r="I62" s="14">
        <f>F62-INDEX($F$5:$F$193,MATCH(D62,$D$5:$D$193,0))</f>
        <v>0.025624999999999995</v>
      </c>
    </row>
    <row r="63" spans="1:9" ht="15" customHeight="1">
      <c r="A63" s="13">
        <v>59</v>
      </c>
      <c r="B63" s="30" t="s">
        <v>144</v>
      </c>
      <c r="C63" s="30" t="s">
        <v>145</v>
      </c>
      <c r="D63" s="31" t="s">
        <v>25</v>
      </c>
      <c r="E63" s="30" t="s">
        <v>37</v>
      </c>
      <c r="F63" s="32">
        <v>0.12328703703703703</v>
      </c>
      <c r="G63" s="13" t="str">
        <f t="shared" si="0"/>
        <v>8.04/km</v>
      </c>
      <c r="H63" s="14">
        <f t="shared" si="1"/>
        <v>0.037395833333333336</v>
      </c>
      <c r="I63" s="14">
        <f>F63-INDEX($F$5:$F$193,MATCH(D63,$D$5:$D$193,0))</f>
        <v>0.02807870370370369</v>
      </c>
    </row>
    <row r="64" spans="1:9" ht="15" customHeight="1">
      <c r="A64" s="13">
        <v>60</v>
      </c>
      <c r="B64" s="30" t="s">
        <v>146</v>
      </c>
      <c r="C64" s="30" t="s">
        <v>147</v>
      </c>
      <c r="D64" s="31" t="s">
        <v>9</v>
      </c>
      <c r="E64" s="30" t="s">
        <v>34</v>
      </c>
      <c r="F64" s="32">
        <v>0.12353009259259258</v>
      </c>
      <c r="G64" s="13" t="str">
        <f t="shared" si="0"/>
        <v>8.05/km</v>
      </c>
      <c r="H64" s="14">
        <f t="shared" si="1"/>
        <v>0.03763888888888889</v>
      </c>
      <c r="I64" s="14">
        <f>F64-INDEX($F$5:$F$193,MATCH(D64,$D$5:$D$193,0))</f>
        <v>0.033773148148148135</v>
      </c>
    </row>
    <row r="65" spans="1:9" ht="15" customHeight="1">
      <c r="A65" s="13">
        <v>61</v>
      </c>
      <c r="B65" s="30" t="s">
        <v>148</v>
      </c>
      <c r="C65" s="30" t="s">
        <v>149</v>
      </c>
      <c r="D65" s="31" t="s">
        <v>2</v>
      </c>
      <c r="E65" s="30" t="s">
        <v>150</v>
      </c>
      <c r="F65" s="32">
        <v>0.12372685185185185</v>
      </c>
      <c r="G65" s="13" t="str">
        <f t="shared" si="0"/>
        <v>8.06/km</v>
      </c>
      <c r="H65" s="14">
        <f t="shared" si="1"/>
        <v>0.03783564814814816</v>
      </c>
      <c r="I65" s="14">
        <f>F65-INDEX($F$5:$F$193,MATCH(D65,$D$5:$D$193,0))</f>
        <v>0.03783564814814816</v>
      </c>
    </row>
    <row r="66" spans="1:9" ht="15" customHeight="1">
      <c r="A66" s="13">
        <v>62</v>
      </c>
      <c r="B66" s="30" t="s">
        <v>151</v>
      </c>
      <c r="C66" s="30" t="s">
        <v>152</v>
      </c>
      <c r="D66" s="31" t="s">
        <v>29</v>
      </c>
      <c r="E66" s="30" t="s">
        <v>153</v>
      </c>
      <c r="F66" s="32">
        <v>0.12393518518518519</v>
      </c>
      <c r="G66" s="13" t="str">
        <f t="shared" si="0"/>
        <v>8.07/km</v>
      </c>
      <c r="H66" s="14">
        <f t="shared" si="1"/>
        <v>0.0380439814814815</v>
      </c>
      <c r="I66" s="14">
        <f>F66-INDEX($F$5:$F$193,MATCH(D66,$D$5:$D$193,0))</f>
        <v>0.027685185185185188</v>
      </c>
    </row>
    <row r="67" spans="1:9" ht="15" customHeight="1">
      <c r="A67" s="13">
        <v>63</v>
      </c>
      <c r="B67" s="30" t="s">
        <v>154</v>
      </c>
      <c r="C67" s="30" t="s">
        <v>155</v>
      </c>
      <c r="D67" s="31" t="s">
        <v>25</v>
      </c>
      <c r="E67" s="30" t="s">
        <v>134</v>
      </c>
      <c r="F67" s="32">
        <v>0.12503472222222223</v>
      </c>
      <c r="G67" s="13" t="str">
        <f t="shared" si="0"/>
        <v>8.11/km</v>
      </c>
      <c r="H67" s="14">
        <f t="shared" si="1"/>
        <v>0.039143518518518536</v>
      </c>
      <c r="I67" s="14">
        <f>F67-INDEX($F$5:$F$193,MATCH(D67,$D$5:$D$193,0))</f>
        <v>0.02982638888888889</v>
      </c>
    </row>
    <row r="68" spans="1:9" ht="15" customHeight="1">
      <c r="A68" s="13">
        <v>64</v>
      </c>
      <c r="B68" s="30" t="s">
        <v>156</v>
      </c>
      <c r="C68" s="30" t="s">
        <v>133</v>
      </c>
      <c r="D68" s="31" t="s">
        <v>29</v>
      </c>
      <c r="E68" s="30" t="s">
        <v>134</v>
      </c>
      <c r="F68" s="32">
        <v>0.1254398148148148</v>
      </c>
      <c r="G68" s="13" t="str">
        <f t="shared" si="0"/>
        <v>8.13/km</v>
      </c>
      <c r="H68" s="14">
        <f t="shared" si="1"/>
        <v>0.03954861111111112</v>
      </c>
      <c r="I68" s="14">
        <f>F68-INDEX($F$5:$F$193,MATCH(D68,$D$5:$D$193,0))</f>
        <v>0.029189814814814807</v>
      </c>
    </row>
    <row r="69" spans="1:9" ht="15" customHeight="1">
      <c r="A69" s="13">
        <v>65</v>
      </c>
      <c r="B69" s="30" t="s">
        <v>157</v>
      </c>
      <c r="C69" s="30" t="s">
        <v>145</v>
      </c>
      <c r="D69" s="31" t="s">
        <v>25</v>
      </c>
      <c r="E69" s="30" t="s">
        <v>16</v>
      </c>
      <c r="F69" s="32">
        <v>0.12564814814814815</v>
      </c>
      <c r="G69" s="13" t="str">
        <f aca="true" t="shared" si="2" ref="G69:G114">TEXT(INT((HOUR(F69)*3600+MINUTE(F69)*60+SECOND(F69))/$I$3/60),"0")&amp;"."&amp;TEXT(MOD((HOUR(F69)*3600+MINUTE(F69)*60+SECOND(F69))/$I$3,60),"00")&amp;"/km"</f>
        <v>8.13/km</v>
      </c>
      <c r="H69" s="14">
        <f aca="true" t="shared" si="3" ref="H69:H74">F69-$F$5</f>
        <v>0.039756944444444456</v>
      </c>
      <c r="I69" s="14">
        <f>F69-INDEX($F$5:$F$193,MATCH(D69,$D$5:$D$193,0))</f>
        <v>0.03043981481481481</v>
      </c>
    </row>
    <row r="70" spans="1:9" ht="15" customHeight="1">
      <c r="A70" s="25">
        <v>66</v>
      </c>
      <c r="B70" s="36" t="s">
        <v>158</v>
      </c>
      <c r="C70" s="36" t="s">
        <v>91</v>
      </c>
      <c r="D70" s="37" t="s">
        <v>29</v>
      </c>
      <c r="E70" s="36" t="s">
        <v>247</v>
      </c>
      <c r="F70" s="38">
        <v>0.1265625</v>
      </c>
      <c r="G70" s="25" t="str">
        <f t="shared" si="2"/>
        <v>8.17/km</v>
      </c>
      <c r="H70" s="26">
        <f t="shared" si="3"/>
        <v>0.0406712962962963</v>
      </c>
      <c r="I70" s="26">
        <f>F70-INDEX($F$5:$F$193,MATCH(D70,$D$5:$D$193,0))</f>
        <v>0.030312499999999992</v>
      </c>
    </row>
    <row r="71" spans="1:9" ht="15" customHeight="1">
      <c r="A71" s="13">
        <v>67</v>
      </c>
      <c r="B71" s="30" t="s">
        <v>159</v>
      </c>
      <c r="C71" s="30" t="s">
        <v>64</v>
      </c>
      <c r="D71" s="31" t="s">
        <v>19</v>
      </c>
      <c r="E71" s="30" t="s">
        <v>160</v>
      </c>
      <c r="F71" s="32">
        <v>0.12729166666666666</v>
      </c>
      <c r="G71" s="13" t="str">
        <f t="shared" si="2"/>
        <v>8.20/km</v>
      </c>
      <c r="H71" s="14">
        <f t="shared" si="3"/>
        <v>0.04140046296296297</v>
      </c>
      <c r="I71" s="14">
        <f>F71-INDEX($F$5:$F$193,MATCH(D71,$D$5:$D$193,0))</f>
        <v>0.03304398148148148</v>
      </c>
    </row>
    <row r="72" spans="1:9" ht="15" customHeight="1">
      <c r="A72" s="13">
        <v>68</v>
      </c>
      <c r="B72" s="30" t="s">
        <v>161</v>
      </c>
      <c r="C72" s="30" t="s">
        <v>162</v>
      </c>
      <c r="D72" s="31" t="s">
        <v>80</v>
      </c>
      <c r="E72" s="30" t="s">
        <v>34</v>
      </c>
      <c r="F72" s="32">
        <v>0.12917824074074075</v>
      </c>
      <c r="G72" s="13" t="str">
        <f t="shared" si="2"/>
        <v>8.27/km</v>
      </c>
      <c r="H72" s="14">
        <f t="shared" si="3"/>
        <v>0.043287037037037054</v>
      </c>
      <c r="I72" s="14">
        <f>F72-INDEX($F$5:$F$193,MATCH(D72,$D$5:$D$193,0))</f>
        <v>0.022094907407407396</v>
      </c>
    </row>
    <row r="73" spans="1:9" ht="15" customHeight="1">
      <c r="A73" s="13">
        <v>69</v>
      </c>
      <c r="B73" s="30" t="s">
        <v>163</v>
      </c>
      <c r="C73" s="30" t="s">
        <v>164</v>
      </c>
      <c r="D73" s="31" t="s">
        <v>165</v>
      </c>
      <c r="E73" s="30" t="s">
        <v>134</v>
      </c>
      <c r="F73" s="32">
        <v>0.13137731481481482</v>
      </c>
      <c r="G73" s="13" t="str">
        <f t="shared" si="2"/>
        <v>8.36/km</v>
      </c>
      <c r="H73" s="14">
        <f aca="true" t="shared" si="4" ref="H73:H114">F73-$F$5</f>
        <v>0.04548611111111113</v>
      </c>
      <c r="I73" s="14">
        <f>F73-INDEX($F$5:$F$193,MATCH(D73,$D$5:$D$193,0))</f>
        <v>0</v>
      </c>
    </row>
    <row r="74" spans="1:9" ht="15" customHeight="1">
      <c r="A74" s="13">
        <v>70</v>
      </c>
      <c r="B74" s="30" t="s">
        <v>166</v>
      </c>
      <c r="C74" s="30" t="s">
        <v>45</v>
      </c>
      <c r="D74" s="31" t="s">
        <v>29</v>
      </c>
      <c r="E74" s="30" t="s">
        <v>126</v>
      </c>
      <c r="F74" s="32">
        <v>0.13142361111111112</v>
      </c>
      <c r="G74" s="13" t="str">
        <f t="shared" si="2"/>
        <v>8.36/km</v>
      </c>
      <c r="H74" s="14">
        <f t="shared" si="4"/>
        <v>0.045532407407407424</v>
      </c>
      <c r="I74" s="14">
        <f>F74-INDEX($F$5:$F$193,MATCH(D74,$D$5:$D$193,0))</f>
        <v>0.035173611111111114</v>
      </c>
    </row>
    <row r="75" spans="1:9" ht="15" customHeight="1">
      <c r="A75" s="13">
        <v>71</v>
      </c>
      <c r="B75" s="30" t="s">
        <v>167</v>
      </c>
      <c r="C75" s="30" t="s">
        <v>74</v>
      </c>
      <c r="D75" s="31" t="s">
        <v>25</v>
      </c>
      <c r="E75" s="30" t="s">
        <v>126</v>
      </c>
      <c r="F75" s="32">
        <v>0.13142361111111112</v>
      </c>
      <c r="G75" s="13" t="str">
        <f t="shared" si="2"/>
        <v>8.36/km</v>
      </c>
      <c r="H75" s="14">
        <f t="shared" si="4"/>
        <v>0.045532407407407424</v>
      </c>
      <c r="I75" s="14">
        <f>F75-INDEX($F$5:$F$193,MATCH(D75,$D$5:$D$193,0))</f>
        <v>0.03621527777777778</v>
      </c>
    </row>
    <row r="76" spans="1:9" ht="15" customHeight="1">
      <c r="A76" s="13">
        <v>72</v>
      </c>
      <c r="B76" s="30" t="s">
        <v>168</v>
      </c>
      <c r="C76" s="30" t="s">
        <v>169</v>
      </c>
      <c r="D76" s="31" t="s">
        <v>92</v>
      </c>
      <c r="E76" s="30" t="s">
        <v>170</v>
      </c>
      <c r="F76" s="32">
        <v>0.1320949074074074</v>
      </c>
      <c r="G76" s="13" t="str">
        <f t="shared" si="2"/>
        <v>8.39/km</v>
      </c>
      <c r="H76" s="14">
        <f t="shared" si="4"/>
        <v>0.046203703703703705</v>
      </c>
      <c r="I76" s="14">
        <f>F76-INDEX($F$5:$F$193,MATCH(D76,$D$5:$D$193,0))</f>
        <v>0.022430555555555537</v>
      </c>
    </row>
    <row r="77" spans="1:9" ht="15" customHeight="1">
      <c r="A77" s="13">
        <v>73</v>
      </c>
      <c r="B77" s="30" t="s">
        <v>171</v>
      </c>
      <c r="C77" s="30" t="s">
        <v>172</v>
      </c>
      <c r="D77" s="31" t="s">
        <v>173</v>
      </c>
      <c r="E77" s="30" t="s">
        <v>174</v>
      </c>
      <c r="F77" s="32">
        <v>0.13230324074074074</v>
      </c>
      <c r="G77" s="13" t="str">
        <f t="shared" si="2"/>
        <v>8.40/km</v>
      </c>
      <c r="H77" s="14">
        <f t="shared" si="4"/>
        <v>0.04641203703703704</v>
      </c>
      <c r="I77" s="14">
        <f>F77-INDEX($F$5:$F$193,MATCH(D77,$D$5:$D$193,0))</f>
        <v>0</v>
      </c>
    </row>
    <row r="78" spans="1:9" ht="15" customHeight="1">
      <c r="A78" s="13">
        <v>74</v>
      </c>
      <c r="B78" s="30" t="s">
        <v>175</v>
      </c>
      <c r="C78" s="30" t="s">
        <v>69</v>
      </c>
      <c r="D78" s="31" t="s">
        <v>25</v>
      </c>
      <c r="E78" s="30" t="s">
        <v>34</v>
      </c>
      <c r="F78" s="32">
        <v>0.13261574074074076</v>
      </c>
      <c r="G78" s="13" t="str">
        <f t="shared" si="2"/>
        <v>8.41/km</v>
      </c>
      <c r="H78" s="14">
        <f t="shared" si="4"/>
        <v>0.046724537037037064</v>
      </c>
      <c r="I78" s="14">
        <f>F78-INDEX($F$5:$F$193,MATCH(D78,$D$5:$D$193,0))</f>
        <v>0.03740740740740742</v>
      </c>
    </row>
    <row r="79" spans="1:9" ht="15" customHeight="1">
      <c r="A79" s="13">
        <v>75</v>
      </c>
      <c r="B79" s="30" t="s">
        <v>176</v>
      </c>
      <c r="C79" s="30" t="s">
        <v>177</v>
      </c>
      <c r="D79" s="31" t="s">
        <v>173</v>
      </c>
      <c r="E79" s="30" t="s">
        <v>111</v>
      </c>
      <c r="F79" s="32">
        <v>0.13458333333333333</v>
      </c>
      <c r="G79" s="13" t="str">
        <f t="shared" si="2"/>
        <v>8.49/km</v>
      </c>
      <c r="H79" s="14">
        <f t="shared" si="4"/>
        <v>0.04869212962962964</v>
      </c>
      <c r="I79" s="14">
        <f>F79-INDEX($F$5:$F$193,MATCH(D79,$D$5:$D$193,0))</f>
        <v>0.0022800925925925974</v>
      </c>
    </row>
    <row r="80" spans="1:9" ht="15" customHeight="1">
      <c r="A80" s="13">
        <v>76</v>
      </c>
      <c r="B80" s="30" t="s">
        <v>178</v>
      </c>
      <c r="C80" s="30" t="s">
        <v>179</v>
      </c>
      <c r="D80" s="31" t="s">
        <v>180</v>
      </c>
      <c r="E80" s="30" t="s">
        <v>10</v>
      </c>
      <c r="F80" s="32">
        <v>0.1355787037037037</v>
      </c>
      <c r="G80" s="13" t="str">
        <f t="shared" si="2"/>
        <v>8.52/km</v>
      </c>
      <c r="H80" s="14">
        <f t="shared" si="4"/>
        <v>0.04968750000000001</v>
      </c>
      <c r="I80" s="14">
        <f>F80-INDEX($F$5:$F$193,MATCH(D80,$D$5:$D$193,0))</f>
        <v>0</v>
      </c>
    </row>
    <row r="81" spans="1:9" ht="15" customHeight="1">
      <c r="A81" s="13">
        <v>77</v>
      </c>
      <c r="B81" s="30" t="s">
        <v>181</v>
      </c>
      <c r="C81" s="30" t="s">
        <v>96</v>
      </c>
      <c r="D81" s="31" t="s">
        <v>19</v>
      </c>
      <c r="E81" s="30" t="s">
        <v>87</v>
      </c>
      <c r="F81" s="32">
        <v>0.1360648148148148</v>
      </c>
      <c r="G81" s="13" t="str">
        <f t="shared" si="2"/>
        <v>8.54/km</v>
      </c>
      <c r="H81" s="14">
        <f t="shared" si="4"/>
        <v>0.05017361111111111</v>
      </c>
      <c r="I81" s="14">
        <f>F81-INDEX($F$5:$F$193,MATCH(D81,$D$5:$D$193,0))</f>
        <v>0.04181712962962962</v>
      </c>
    </row>
    <row r="82" spans="1:9" ht="15" customHeight="1">
      <c r="A82" s="25">
        <v>78</v>
      </c>
      <c r="B82" s="36" t="s">
        <v>90</v>
      </c>
      <c r="C82" s="36" t="s">
        <v>54</v>
      </c>
      <c r="D82" s="37" t="s">
        <v>55</v>
      </c>
      <c r="E82" s="36" t="s">
        <v>247</v>
      </c>
      <c r="F82" s="38">
        <v>0.1361226851851852</v>
      </c>
      <c r="G82" s="25" t="str">
        <f t="shared" si="2"/>
        <v>8.55/km</v>
      </c>
      <c r="H82" s="26">
        <f t="shared" si="4"/>
        <v>0.0502314814814815</v>
      </c>
      <c r="I82" s="26">
        <f>F82-INDEX($F$5:$F$193,MATCH(D82,$D$5:$D$193,0))</f>
        <v>0.03663194444444444</v>
      </c>
    </row>
    <row r="83" spans="1:9" ht="15" customHeight="1">
      <c r="A83" s="13">
        <v>79</v>
      </c>
      <c r="B83" s="30" t="s">
        <v>182</v>
      </c>
      <c r="C83" s="30" t="s">
        <v>183</v>
      </c>
      <c r="D83" s="31" t="s">
        <v>184</v>
      </c>
      <c r="E83" s="30" t="s">
        <v>185</v>
      </c>
      <c r="F83" s="32">
        <v>0.13618055555555555</v>
      </c>
      <c r="G83" s="13" t="str">
        <f t="shared" si="2"/>
        <v>8.55/km</v>
      </c>
      <c r="H83" s="14">
        <f t="shared" si="4"/>
        <v>0.05028935185185186</v>
      </c>
      <c r="I83" s="14">
        <f>F83-INDEX($F$5:$F$193,MATCH(D83,$D$5:$D$193,0))</f>
        <v>0</v>
      </c>
    </row>
    <row r="84" spans="1:9" ht="15" customHeight="1">
      <c r="A84" s="25">
        <v>80</v>
      </c>
      <c r="B84" s="36" t="s">
        <v>186</v>
      </c>
      <c r="C84" s="36" t="s">
        <v>74</v>
      </c>
      <c r="D84" s="37" t="s">
        <v>19</v>
      </c>
      <c r="E84" s="36" t="s">
        <v>247</v>
      </c>
      <c r="F84" s="38">
        <v>0.13659722222222223</v>
      </c>
      <c r="G84" s="25" t="str">
        <f t="shared" si="2"/>
        <v>8.56/km</v>
      </c>
      <c r="H84" s="26">
        <f t="shared" si="4"/>
        <v>0.05070601851851854</v>
      </c>
      <c r="I84" s="26">
        <f>F84-INDEX($F$5:$F$193,MATCH(D84,$D$5:$D$193,0))</f>
        <v>0.04234953703703705</v>
      </c>
    </row>
    <row r="85" spans="1:9" ht="15" customHeight="1">
      <c r="A85" s="13">
        <v>81</v>
      </c>
      <c r="B85" s="30" t="s">
        <v>187</v>
      </c>
      <c r="C85" s="30" t="s">
        <v>188</v>
      </c>
      <c r="D85" s="31" t="s">
        <v>173</v>
      </c>
      <c r="E85" s="30" t="s">
        <v>119</v>
      </c>
      <c r="F85" s="32">
        <v>0.13667824074074073</v>
      </c>
      <c r="G85" s="13" t="str">
        <f t="shared" si="2"/>
        <v>8.57/km</v>
      </c>
      <c r="H85" s="14">
        <f t="shared" si="4"/>
        <v>0.05078703703703703</v>
      </c>
      <c r="I85" s="14">
        <f>F85-INDEX($F$5:$F$193,MATCH(D85,$D$5:$D$193,0))</f>
        <v>0.00437499999999999</v>
      </c>
    </row>
    <row r="86" spans="1:9" ht="15" customHeight="1">
      <c r="A86" s="13">
        <v>82</v>
      </c>
      <c r="B86" s="30" t="s">
        <v>189</v>
      </c>
      <c r="C86" s="30" t="s">
        <v>36</v>
      </c>
      <c r="D86" s="31" t="s">
        <v>9</v>
      </c>
      <c r="E86" s="30" t="s">
        <v>190</v>
      </c>
      <c r="F86" s="32">
        <v>0.1367013888888889</v>
      </c>
      <c r="G86" s="13" t="str">
        <f t="shared" si="2"/>
        <v>8.57/km</v>
      </c>
      <c r="H86" s="14">
        <f t="shared" si="4"/>
        <v>0.050810185185185194</v>
      </c>
      <c r="I86" s="14">
        <f>F86-INDEX($F$5:$F$193,MATCH(D86,$D$5:$D$193,0))</f>
        <v>0.04694444444444444</v>
      </c>
    </row>
    <row r="87" spans="1:9" ht="15" customHeight="1">
      <c r="A87" s="13">
        <v>83</v>
      </c>
      <c r="B87" s="30" t="s">
        <v>191</v>
      </c>
      <c r="C87" s="30" t="s">
        <v>192</v>
      </c>
      <c r="D87" s="31" t="s">
        <v>193</v>
      </c>
      <c r="E87" s="30" t="s">
        <v>37</v>
      </c>
      <c r="F87" s="32">
        <v>0.13769675925925925</v>
      </c>
      <c r="G87" s="13" t="str">
        <f t="shared" si="2"/>
        <v>9.01/km</v>
      </c>
      <c r="H87" s="14">
        <f t="shared" si="4"/>
        <v>0.05180555555555556</v>
      </c>
      <c r="I87" s="14">
        <f>F87-INDEX($F$5:$F$193,MATCH(D87,$D$5:$D$193,0))</f>
        <v>0</v>
      </c>
    </row>
    <row r="88" spans="1:9" ht="15" customHeight="1">
      <c r="A88" s="13">
        <v>84</v>
      </c>
      <c r="B88" s="30" t="s">
        <v>194</v>
      </c>
      <c r="C88" s="30" t="s">
        <v>5</v>
      </c>
      <c r="D88" s="31" t="s">
        <v>55</v>
      </c>
      <c r="E88" s="30" t="s">
        <v>195</v>
      </c>
      <c r="F88" s="32">
        <v>0.1383449074074074</v>
      </c>
      <c r="G88" s="13" t="str">
        <f t="shared" si="2"/>
        <v>9.03/km</v>
      </c>
      <c r="H88" s="14">
        <f t="shared" si="4"/>
        <v>0.05245370370370371</v>
      </c>
      <c r="I88" s="14">
        <f>F88-INDEX($F$5:$F$193,MATCH(D88,$D$5:$D$193,0))</f>
        <v>0.03885416666666665</v>
      </c>
    </row>
    <row r="89" spans="1:9" ht="15" customHeight="1">
      <c r="A89" s="13">
        <v>85</v>
      </c>
      <c r="B89" s="30" t="s">
        <v>196</v>
      </c>
      <c r="C89" s="30" t="s">
        <v>197</v>
      </c>
      <c r="D89" s="31" t="s">
        <v>25</v>
      </c>
      <c r="E89" s="30" t="s">
        <v>134</v>
      </c>
      <c r="F89" s="32">
        <v>0.13868055555555556</v>
      </c>
      <c r="G89" s="13" t="str">
        <f t="shared" si="2"/>
        <v>9.05/km</v>
      </c>
      <c r="H89" s="14">
        <f t="shared" si="4"/>
        <v>0.052789351851851865</v>
      </c>
      <c r="I89" s="14">
        <f>F89-INDEX($F$5:$F$193,MATCH(D89,$D$5:$D$193,0))</f>
        <v>0.04347222222222222</v>
      </c>
    </row>
    <row r="90" spans="1:9" ht="15" customHeight="1">
      <c r="A90" s="13">
        <v>86</v>
      </c>
      <c r="B90" s="30" t="s">
        <v>198</v>
      </c>
      <c r="C90" s="30" t="s">
        <v>145</v>
      </c>
      <c r="D90" s="31" t="s">
        <v>25</v>
      </c>
      <c r="E90" s="30" t="s">
        <v>16</v>
      </c>
      <c r="F90" s="32">
        <v>0.13907407407407407</v>
      </c>
      <c r="G90" s="13" t="str">
        <f t="shared" si="2"/>
        <v>9.06/km</v>
      </c>
      <c r="H90" s="14">
        <f t="shared" si="4"/>
        <v>0.05318287037037038</v>
      </c>
      <c r="I90" s="14">
        <f>F90-INDEX($F$5:$F$193,MATCH(D90,$D$5:$D$193,0))</f>
        <v>0.04386574074074073</v>
      </c>
    </row>
    <row r="91" spans="1:9" ht="15" customHeight="1">
      <c r="A91" s="13">
        <v>87</v>
      </c>
      <c r="B91" s="30" t="s">
        <v>199</v>
      </c>
      <c r="C91" s="30" t="s">
        <v>200</v>
      </c>
      <c r="D91" s="31" t="s">
        <v>173</v>
      </c>
      <c r="E91" s="30" t="s">
        <v>102</v>
      </c>
      <c r="F91" s="32">
        <v>0.1402662037037037</v>
      </c>
      <c r="G91" s="13" t="str">
        <f t="shared" si="2"/>
        <v>9.11/km</v>
      </c>
      <c r="H91" s="14">
        <f t="shared" si="4"/>
        <v>0.05437500000000002</v>
      </c>
      <c r="I91" s="14">
        <f>F91-INDEX($F$5:$F$193,MATCH(D91,$D$5:$D$193,0))</f>
        <v>0.007962962962962977</v>
      </c>
    </row>
    <row r="92" spans="1:9" ht="15" customHeight="1">
      <c r="A92" s="13">
        <v>88</v>
      </c>
      <c r="B92" s="30" t="s">
        <v>201</v>
      </c>
      <c r="C92" s="30" t="s">
        <v>142</v>
      </c>
      <c r="D92" s="31" t="s">
        <v>55</v>
      </c>
      <c r="E92" s="30" t="s">
        <v>102</v>
      </c>
      <c r="F92" s="32">
        <v>0.1402662037037037</v>
      </c>
      <c r="G92" s="13" t="str">
        <f t="shared" si="2"/>
        <v>9.11/km</v>
      </c>
      <c r="H92" s="14">
        <f t="shared" si="4"/>
        <v>0.05437500000000002</v>
      </c>
      <c r="I92" s="14">
        <f>F92-INDEX($F$5:$F$193,MATCH(D92,$D$5:$D$193,0))</f>
        <v>0.04077546296296296</v>
      </c>
    </row>
    <row r="93" spans="1:9" ht="15" customHeight="1">
      <c r="A93" s="13">
        <v>89</v>
      </c>
      <c r="B93" s="30" t="s">
        <v>202</v>
      </c>
      <c r="C93" s="30" t="s">
        <v>203</v>
      </c>
      <c r="D93" s="31" t="s">
        <v>9</v>
      </c>
      <c r="E93" s="30" t="s">
        <v>16</v>
      </c>
      <c r="F93" s="32">
        <v>0.14195601851851852</v>
      </c>
      <c r="G93" s="13" t="str">
        <f t="shared" si="2"/>
        <v>9.18/km</v>
      </c>
      <c r="H93" s="14">
        <f t="shared" si="4"/>
        <v>0.05606481481481483</v>
      </c>
      <c r="I93" s="14">
        <f>F93-INDEX($F$5:$F$193,MATCH(D93,$D$5:$D$193,0))</f>
        <v>0.05219907407407408</v>
      </c>
    </row>
    <row r="94" spans="1:9" ht="15" customHeight="1">
      <c r="A94" s="13">
        <v>90</v>
      </c>
      <c r="B94" s="30" t="s">
        <v>204</v>
      </c>
      <c r="C94" s="30" t="s">
        <v>205</v>
      </c>
      <c r="D94" s="31" t="s">
        <v>55</v>
      </c>
      <c r="E94" s="30" t="s">
        <v>37</v>
      </c>
      <c r="F94" s="32">
        <v>0.14195601851851852</v>
      </c>
      <c r="G94" s="13" t="str">
        <f t="shared" si="2"/>
        <v>9.18/km</v>
      </c>
      <c r="H94" s="14">
        <f t="shared" si="4"/>
        <v>0.05606481481481483</v>
      </c>
      <c r="I94" s="14">
        <f>F94-INDEX($F$5:$F$193,MATCH(D94,$D$5:$D$193,0))</f>
        <v>0.04246527777777777</v>
      </c>
    </row>
    <row r="95" spans="1:9" ht="15" customHeight="1">
      <c r="A95" s="13">
        <v>91</v>
      </c>
      <c r="B95" s="30" t="s">
        <v>206</v>
      </c>
      <c r="C95" s="30" t="s">
        <v>207</v>
      </c>
      <c r="D95" s="31" t="s">
        <v>29</v>
      </c>
      <c r="E95" s="30" t="s">
        <v>208</v>
      </c>
      <c r="F95" s="32">
        <v>0.14195601851851852</v>
      </c>
      <c r="G95" s="13" t="str">
        <f t="shared" si="2"/>
        <v>9.18/km</v>
      </c>
      <c r="H95" s="14">
        <f t="shared" si="4"/>
        <v>0.05606481481481483</v>
      </c>
      <c r="I95" s="14">
        <f>F95-INDEX($F$5:$F$193,MATCH(D95,$D$5:$D$193,0))</f>
        <v>0.04570601851851852</v>
      </c>
    </row>
    <row r="96" spans="1:9" ht="15" customHeight="1">
      <c r="A96" s="13">
        <v>92</v>
      </c>
      <c r="B96" s="30" t="s">
        <v>209</v>
      </c>
      <c r="C96" s="30" t="s">
        <v>210</v>
      </c>
      <c r="D96" s="31" t="s">
        <v>211</v>
      </c>
      <c r="E96" s="30" t="s">
        <v>52</v>
      </c>
      <c r="F96" s="32">
        <v>0.14199074074074072</v>
      </c>
      <c r="G96" s="13" t="str">
        <f t="shared" si="2"/>
        <v>9.18/km</v>
      </c>
      <c r="H96" s="14">
        <f t="shared" si="4"/>
        <v>0.05609953703703703</v>
      </c>
      <c r="I96" s="14">
        <f>F96-INDEX($F$5:$F$193,MATCH(D96,$D$5:$D$193,0))</f>
        <v>0</v>
      </c>
    </row>
    <row r="97" spans="1:9" ht="15" customHeight="1">
      <c r="A97" s="13">
        <v>93</v>
      </c>
      <c r="B97" s="30" t="s">
        <v>212</v>
      </c>
      <c r="C97" s="30" t="s">
        <v>213</v>
      </c>
      <c r="D97" s="31" t="s">
        <v>9</v>
      </c>
      <c r="E97" s="30" t="s">
        <v>60</v>
      </c>
      <c r="F97" s="32">
        <v>0.14243055555555556</v>
      </c>
      <c r="G97" s="13" t="str">
        <f t="shared" si="2"/>
        <v>9.19/km</v>
      </c>
      <c r="H97" s="14">
        <f t="shared" si="4"/>
        <v>0.05653935185185187</v>
      </c>
      <c r="I97" s="14">
        <f>F97-INDEX($F$5:$F$193,MATCH(D97,$D$5:$D$193,0))</f>
        <v>0.052673611111111115</v>
      </c>
    </row>
    <row r="98" spans="1:9" ht="15" customHeight="1">
      <c r="A98" s="25">
        <v>94</v>
      </c>
      <c r="B98" s="36" t="s">
        <v>214</v>
      </c>
      <c r="C98" s="36" t="s">
        <v>215</v>
      </c>
      <c r="D98" s="37" t="s">
        <v>184</v>
      </c>
      <c r="E98" s="36" t="s">
        <v>247</v>
      </c>
      <c r="F98" s="38">
        <v>0.1424537037037037</v>
      </c>
      <c r="G98" s="25" t="str">
        <f t="shared" si="2"/>
        <v>9.19/km</v>
      </c>
      <c r="H98" s="26">
        <f t="shared" si="4"/>
        <v>0.0565625</v>
      </c>
      <c r="I98" s="26">
        <f>F98-INDEX($F$5:$F$193,MATCH(D98,$D$5:$D$193,0))</f>
        <v>0.006273148148148139</v>
      </c>
    </row>
    <row r="99" spans="1:9" ht="15" customHeight="1">
      <c r="A99" s="25">
        <v>95</v>
      </c>
      <c r="B99" s="36" t="s">
        <v>216</v>
      </c>
      <c r="C99" s="36" t="s">
        <v>217</v>
      </c>
      <c r="D99" s="37" t="s">
        <v>2</v>
      </c>
      <c r="E99" s="36" t="s">
        <v>247</v>
      </c>
      <c r="F99" s="38">
        <v>0.1424537037037037</v>
      </c>
      <c r="G99" s="25" t="str">
        <f t="shared" si="2"/>
        <v>9.19/km</v>
      </c>
      <c r="H99" s="26">
        <f t="shared" si="4"/>
        <v>0.0565625</v>
      </c>
      <c r="I99" s="26">
        <f>F99-INDEX($F$5:$F$193,MATCH(D99,$D$5:$D$193,0))</f>
        <v>0.0565625</v>
      </c>
    </row>
    <row r="100" spans="1:9" ht="15" customHeight="1">
      <c r="A100" s="13">
        <v>96</v>
      </c>
      <c r="B100" s="30" t="s">
        <v>218</v>
      </c>
      <c r="C100" s="30" t="s">
        <v>36</v>
      </c>
      <c r="D100" s="31" t="s">
        <v>9</v>
      </c>
      <c r="E100" s="30" t="s">
        <v>219</v>
      </c>
      <c r="F100" s="32">
        <v>0.14311342592592594</v>
      </c>
      <c r="G100" s="13" t="str">
        <f t="shared" si="2"/>
        <v>9.22/km</v>
      </c>
      <c r="H100" s="14">
        <f t="shared" si="4"/>
        <v>0.057222222222222244</v>
      </c>
      <c r="I100" s="14">
        <f>F100-INDEX($F$5:$F$193,MATCH(D100,$D$5:$D$193,0))</f>
        <v>0.05335648148148149</v>
      </c>
    </row>
    <row r="101" spans="1:9" ht="15" customHeight="1">
      <c r="A101" s="13">
        <v>97</v>
      </c>
      <c r="B101" s="30" t="s">
        <v>220</v>
      </c>
      <c r="C101" s="30" t="s">
        <v>31</v>
      </c>
      <c r="D101" s="31" t="s">
        <v>25</v>
      </c>
      <c r="E101" s="30" t="s">
        <v>111</v>
      </c>
      <c r="F101" s="32">
        <v>0.14318287037037036</v>
      </c>
      <c r="G101" s="13" t="str">
        <f t="shared" si="2"/>
        <v>9.22/km</v>
      </c>
      <c r="H101" s="14">
        <f t="shared" si="4"/>
        <v>0.05729166666666667</v>
      </c>
      <c r="I101" s="14">
        <f>F101-INDEX($F$5:$F$193,MATCH(D101,$D$5:$D$193,0))</f>
        <v>0.047974537037037024</v>
      </c>
    </row>
    <row r="102" spans="1:9" ht="15" customHeight="1">
      <c r="A102" s="13">
        <v>98</v>
      </c>
      <c r="B102" s="30" t="s">
        <v>221</v>
      </c>
      <c r="C102" s="30" t="s">
        <v>222</v>
      </c>
      <c r="D102" s="31" t="s">
        <v>9</v>
      </c>
      <c r="E102" s="30" t="s">
        <v>121</v>
      </c>
      <c r="F102" s="32">
        <v>0.1446875</v>
      </c>
      <c r="G102" s="13" t="str">
        <f t="shared" si="2"/>
        <v>9.28/km</v>
      </c>
      <c r="H102" s="14">
        <f t="shared" si="4"/>
        <v>0.058796296296296305</v>
      </c>
      <c r="I102" s="14">
        <f>F102-INDEX($F$5:$F$193,MATCH(D102,$D$5:$D$193,0))</f>
        <v>0.05493055555555555</v>
      </c>
    </row>
    <row r="103" spans="1:9" ht="15" customHeight="1">
      <c r="A103" s="25">
        <v>99</v>
      </c>
      <c r="B103" s="36" t="s">
        <v>223</v>
      </c>
      <c r="C103" s="36" t="s">
        <v>224</v>
      </c>
      <c r="D103" s="37" t="s">
        <v>165</v>
      </c>
      <c r="E103" s="36" t="s">
        <v>247</v>
      </c>
      <c r="F103" s="38">
        <v>0.1453587962962963</v>
      </c>
      <c r="G103" s="25" t="str">
        <f t="shared" si="2"/>
        <v>9.31/km</v>
      </c>
      <c r="H103" s="26">
        <f t="shared" si="4"/>
        <v>0.059467592592592614</v>
      </c>
      <c r="I103" s="26">
        <f>F103-INDEX($F$5:$F$193,MATCH(D103,$D$5:$D$193,0))</f>
        <v>0.013981481481481484</v>
      </c>
    </row>
    <row r="104" spans="1:9" ht="15" customHeight="1">
      <c r="A104" s="25">
        <v>100</v>
      </c>
      <c r="B104" s="36" t="s">
        <v>225</v>
      </c>
      <c r="C104" s="36" t="s">
        <v>226</v>
      </c>
      <c r="D104" s="37" t="s">
        <v>55</v>
      </c>
      <c r="E104" s="36" t="s">
        <v>247</v>
      </c>
      <c r="F104" s="38">
        <v>0.1453587962962963</v>
      </c>
      <c r="G104" s="25" t="str">
        <f t="shared" si="2"/>
        <v>9.31/km</v>
      </c>
      <c r="H104" s="26">
        <f t="shared" si="4"/>
        <v>0.059467592592592614</v>
      </c>
      <c r="I104" s="26">
        <f>F104-INDEX($F$5:$F$193,MATCH(D104,$D$5:$D$193,0))</f>
        <v>0.04586805555555555</v>
      </c>
    </row>
    <row r="105" spans="1:9" ht="15" customHeight="1">
      <c r="A105" s="13">
        <v>101</v>
      </c>
      <c r="B105" s="30" t="s">
        <v>227</v>
      </c>
      <c r="C105" s="30" t="s">
        <v>226</v>
      </c>
      <c r="D105" s="31" t="s">
        <v>228</v>
      </c>
      <c r="E105" s="30" t="s">
        <v>126</v>
      </c>
      <c r="F105" s="32">
        <v>0.14616898148148147</v>
      </c>
      <c r="G105" s="13" t="str">
        <f t="shared" si="2"/>
        <v>9.34/km</v>
      </c>
      <c r="H105" s="14">
        <f t="shared" si="4"/>
        <v>0.06027777777777778</v>
      </c>
      <c r="I105" s="14">
        <f>F105-INDEX($F$5:$F$193,MATCH(D105,$D$5:$D$193,0))</f>
        <v>0</v>
      </c>
    </row>
    <row r="106" spans="1:9" ht="15" customHeight="1">
      <c r="A106" s="13">
        <v>102</v>
      </c>
      <c r="B106" s="30" t="s">
        <v>229</v>
      </c>
      <c r="C106" s="30" t="s">
        <v>230</v>
      </c>
      <c r="D106" s="31" t="s">
        <v>19</v>
      </c>
      <c r="E106" s="30" t="s">
        <v>231</v>
      </c>
      <c r="F106" s="32">
        <v>0.14829861111111112</v>
      </c>
      <c r="G106" s="13" t="str">
        <f t="shared" si="2"/>
        <v>9.42/km</v>
      </c>
      <c r="H106" s="14">
        <f t="shared" si="4"/>
        <v>0.062407407407407425</v>
      </c>
      <c r="I106" s="14">
        <f>F106-INDEX($F$5:$F$193,MATCH(D106,$D$5:$D$193,0))</f>
        <v>0.05405092592592593</v>
      </c>
    </row>
    <row r="107" spans="1:9" ht="15" customHeight="1">
      <c r="A107" s="13">
        <v>103</v>
      </c>
      <c r="B107" s="30" t="s">
        <v>229</v>
      </c>
      <c r="C107" s="30" t="s">
        <v>91</v>
      </c>
      <c r="D107" s="31" t="s">
        <v>232</v>
      </c>
      <c r="E107" s="30" t="s">
        <v>233</v>
      </c>
      <c r="F107" s="32">
        <v>0.1483449074074074</v>
      </c>
      <c r="G107" s="13" t="str">
        <f t="shared" si="2"/>
        <v>9.43/km</v>
      </c>
      <c r="H107" s="14">
        <f t="shared" si="4"/>
        <v>0.06245370370370372</v>
      </c>
      <c r="I107" s="14">
        <f>F107-INDEX($F$5:$F$193,MATCH(D107,$D$5:$D$193,0))</f>
        <v>0</v>
      </c>
    </row>
    <row r="108" spans="1:9" ht="15" customHeight="1">
      <c r="A108" s="13">
        <v>104</v>
      </c>
      <c r="B108" s="30" t="s">
        <v>234</v>
      </c>
      <c r="C108" s="30" t="s">
        <v>235</v>
      </c>
      <c r="D108" s="31" t="s">
        <v>9</v>
      </c>
      <c r="E108" s="30" t="s">
        <v>52</v>
      </c>
      <c r="F108" s="32">
        <v>0.14903935185185185</v>
      </c>
      <c r="G108" s="13" t="str">
        <f t="shared" si="2"/>
        <v>9.45/km</v>
      </c>
      <c r="H108" s="14">
        <f t="shared" si="4"/>
        <v>0.06314814814814816</v>
      </c>
      <c r="I108" s="14">
        <f>F108-INDEX($F$5:$F$193,MATCH(D108,$D$5:$D$193,0))</f>
        <v>0.05928240740740741</v>
      </c>
    </row>
    <row r="109" spans="1:9" ht="15" customHeight="1">
      <c r="A109" s="13">
        <v>105</v>
      </c>
      <c r="B109" s="30" t="s">
        <v>236</v>
      </c>
      <c r="C109" s="30" t="s">
        <v>237</v>
      </c>
      <c r="D109" s="31" t="s">
        <v>80</v>
      </c>
      <c r="E109" s="30" t="s">
        <v>134</v>
      </c>
      <c r="F109" s="32">
        <v>0.1491435185185185</v>
      </c>
      <c r="G109" s="13" t="str">
        <f t="shared" si="2"/>
        <v>9.46/km</v>
      </c>
      <c r="H109" s="14">
        <f t="shared" si="4"/>
        <v>0.06325231481481482</v>
      </c>
      <c r="I109" s="14">
        <f>F109-INDEX($F$5:$F$193,MATCH(D109,$D$5:$D$193,0))</f>
        <v>0.04206018518518516</v>
      </c>
    </row>
    <row r="110" spans="1:9" ht="15" customHeight="1">
      <c r="A110" s="13">
        <v>106</v>
      </c>
      <c r="B110" s="30" t="s">
        <v>236</v>
      </c>
      <c r="C110" s="30" t="s">
        <v>238</v>
      </c>
      <c r="D110" s="31" t="s">
        <v>173</v>
      </c>
      <c r="E110" s="30" t="s">
        <v>134</v>
      </c>
      <c r="F110" s="32">
        <v>0.14916666666666667</v>
      </c>
      <c r="G110" s="13" t="str">
        <f t="shared" si="2"/>
        <v>9.46/km</v>
      </c>
      <c r="H110" s="14">
        <f t="shared" si="4"/>
        <v>0.06327546296296298</v>
      </c>
      <c r="I110" s="14">
        <f>F110-INDEX($F$5:$F$193,MATCH(D110,$D$5:$D$193,0))</f>
        <v>0.016863425925925934</v>
      </c>
    </row>
    <row r="111" spans="1:9" ht="15" customHeight="1">
      <c r="A111" s="13">
        <v>107</v>
      </c>
      <c r="B111" s="30" t="s">
        <v>239</v>
      </c>
      <c r="C111" s="30" t="s">
        <v>240</v>
      </c>
      <c r="D111" s="31" t="s">
        <v>9</v>
      </c>
      <c r="E111" s="30" t="s">
        <v>134</v>
      </c>
      <c r="F111" s="32">
        <v>0.1512037037037037</v>
      </c>
      <c r="G111" s="13" t="str">
        <f t="shared" si="2"/>
        <v>9.54/km</v>
      </c>
      <c r="H111" s="14">
        <f t="shared" si="4"/>
        <v>0.06531250000000001</v>
      </c>
      <c r="I111" s="14">
        <f>F111-INDEX($F$5:$F$193,MATCH(D111,$D$5:$D$193,0))</f>
        <v>0.061446759259259257</v>
      </c>
    </row>
    <row r="112" spans="1:9" ht="15" customHeight="1">
      <c r="A112" s="25">
        <v>108</v>
      </c>
      <c r="B112" s="36" t="s">
        <v>241</v>
      </c>
      <c r="C112" s="36" t="s">
        <v>242</v>
      </c>
      <c r="D112" s="37" t="s">
        <v>25</v>
      </c>
      <c r="E112" s="36" t="s">
        <v>247</v>
      </c>
      <c r="F112" s="38">
        <v>0.1556597222222222</v>
      </c>
      <c r="G112" s="25" t="str">
        <f t="shared" si="2"/>
        <v>10.11/km</v>
      </c>
      <c r="H112" s="26">
        <f t="shared" si="4"/>
        <v>0.06976851851851852</v>
      </c>
      <c r="I112" s="26">
        <f>F112-INDEX($F$5:$F$193,MATCH(D112,$D$5:$D$193,0))</f>
        <v>0.060451388888888874</v>
      </c>
    </row>
    <row r="113" spans="1:9" ht="15" customHeight="1">
      <c r="A113" s="13">
        <v>109</v>
      </c>
      <c r="B113" s="30" t="s">
        <v>243</v>
      </c>
      <c r="C113" s="30" t="s">
        <v>205</v>
      </c>
      <c r="D113" s="31" t="s">
        <v>29</v>
      </c>
      <c r="E113" s="30" t="s">
        <v>244</v>
      </c>
      <c r="F113" s="32">
        <v>0.15594907407407407</v>
      </c>
      <c r="G113" s="13" t="str">
        <f t="shared" si="2"/>
        <v>10.12/km</v>
      </c>
      <c r="H113" s="14">
        <f t="shared" si="4"/>
        <v>0.07005787037037038</v>
      </c>
      <c r="I113" s="14">
        <f>F113-INDEX($F$5:$F$193,MATCH(D113,$D$5:$D$193,0))</f>
        <v>0.05969907407407407</v>
      </c>
    </row>
    <row r="114" spans="1:9" ht="15" customHeight="1">
      <c r="A114" s="16">
        <v>110</v>
      </c>
      <c r="B114" s="33" t="s">
        <v>245</v>
      </c>
      <c r="C114" s="33" t="s">
        <v>246</v>
      </c>
      <c r="D114" s="34" t="s">
        <v>80</v>
      </c>
      <c r="E114" s="33" t="s">
        <v>49</v>
      </c>
      <c r="F114" s="35">
        <v>0.17085648148148147</v>
      </c>
      <c r="G114" s="16" t="str">
        <f t="shared" si="2"/>
        <v>11.11/km</v>
      </c>
      <c r="H114" s="17">
        <f t="shared" si="4"/>
        <v>0.08496527777777778</v>
      </c>
      <c r="I114" s="17">
        <f>F114-INDEX($F$5:$F$193,MATCH(D114,$D$5:$D$193,0))</f>
        <v>0.06377314814814812</v>
      </c>
    </row>
  </sheetData>
  <autoFilter ref="A4:I11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Maratona Trail dei Monti Lucretili</v>
      </c>
      <c r="B1" s="23"/>
      <c r="C1" s="23"/>
    </row>
    <row r="2" spans="1:3" ht="42" customHeight="1">
      <c r="A2" s="24" t="str">
        <f>Individuale!A3&amp;" km. "&amp;Individuale!I3</f>
        <v>Vicovaro (RM) Italia - Domenica 20/05/2012 km. 22</v>
      </c>
      <c r="B2" s="24"/>
      <c r="C2" s="24"/>
    </row>
    <row r="3" spans="1:3" ht="24.75" customHeight="1">
      <c r="A3" s="18" t="s">
        <v>253</v>
      </c>
      <c r="B3" s="19" t="s">
        <v>257</v>
      </c>
      <c r="C3" s="19" t="s">
        <v>251</v>
      </c>
    </row>
    <row r="4" spans="1:3" ht="15" customHeight="1">
      <c r="A4" s="43">
        <v>1</v>
      </c>
      <c r="B4" s="44" t="s">
        <v>247</v>
      </c>
      <c r="C4" s="45">
        <v>16</v>
      </c>
    </row>
    <row r="5" spans="1:3" ht="15" customHeight="1">
      <c r="A5" s="13">
        <v>2</v>
      </c>
      <c r="B5" s="39" t="s">
        <v>134</v>
      </c>
      <c r="C5" s="41">
        <v>9</v>
      </c>
    </row>
    <row r="6" spans="1:3" ht="15" customHeight="1">
      <c r="A6" s="13">
        <v>3</v>
      </c>
      <c r="B6" s="39" t="s">
        <v>34</v>
      </c>
      <c r="C6" s="41">
        <v>6</v>
      </c>
    </row>
    <row r="7" spans="1:3" ht="15" customHeight="1">
      <c r="A7" s="13">
        <v>4</v>
      </c>
      <c r="B7" s="39" t="s">
        <v>16</v>
      </c>
      <c r="C7" s="41">
        <v>6</v>
      </c>
    </row>
    <row r="8" spans="1:3" ht="15" customHeight="1">
      <c r="A8" s="13">
        <v>5</v>
      </c>
      <c r="B8" s="39" t="s">
        <v>126</v>
      </c>
      <c r="C8" s="41">
        <v>5</v>
      </c>
    </row>
    <row r="9" spans="1:3" ht="15" customHeight="1">
      <c r="A9" s="13">
        <v>6</v>
      </c>
      <c r="B9" s="39" t="s">
        <v>52</v>
      </c>
      <c r="C9" s="41">
        <v>4</v>
      </c>
    </row>
    <row r="10" spans="1:3" ht="15" customHeight="1">
      <c r="A10" s="13">
        <v>7</v>
      </c>
      <c r="B10" s="39" t="s">
        <v>37</v>
      </c>
      <c r="C10" s="41">
        <v>4</v>
      </c>
    </row>
    <row r="11" spans="1:3" ht="15" customHeight="1">
      <c r="A11" s="13">
        <v>8</v>
      </c>
      <c r="B11" s="39" t="s">
        <v>102</v>
      </c>
      <c r="C11" s="41">
        <v>3</v>
      </c>
    </row>
    <row r="12" spans="1:3" ht="15" customHeight="1">
      <c r="A12" s="13">
        <v>9</v>
      </c>
      <c r="B12" s="39" t="s">
        <v>6</v>
      </c>
      <c r="C12" s="41">
        <v>3</v>
      </c>
    </row>
    <row r="13" spans="1:3" ht="15" customHeight="1">
      <c r="A13" s="13">
        <v>10</v>
      </c>
      <c r="B13" s="39" t="s">
        <v>49</v>
      </c>
      <c r="C13" s="41">
        <v>3</v>
      </c>
    </row>
    <row r="14" spans="1:3" ht="15" customHeight="1">
      <c r="A14" s="13">
        <v>11</v>
      </c>
      <c r="B14" s="39" t="s">
        <v>20</v>
      </c>
      <c r="C14" s="41">
        <v>3</v>
      </c>
    </row>
    <row r="15" spans="1:3" ht="15" customHeight="1">
      <c r="A15" s="13">
        <v>12</v>
      </c>
      <c r="B15" s="39" t="s">
        <v>111</v>
      </c>
      <c r="C15" s="41">
        <v>3</v>
      </c>
    </row>
    <row r="16" spans="1:3" ht="15" customHeight="1">
      <c r="A16" s="13">
        <v>13</v>
      </c>
      <c r="B16" s="39" t="s">
        <v>113</v>
      </c>
      <c r="C16" s="41">
        <v>2</v>
      </c>
    </row>
    <row r="17" spans="1:3" ht="15" customHeight="1">
      <c r="A17" s="13">
        <v>14</v>
      </c>
      <c r="B17" s="39" t="s">
        <v>121</v>
      </c>
      <c r="C17" s="41">
        <v>2</v>
      </c>
    </row>
    <row r="18" spans="1:3" ht="15" customHeight="1">
      <c r="A18" s="13">
        <v>15</v>
      </c>
      <c r="B18" s="39" t="s">
        <v>10</v>
      </c>
      <c r="C18" s="41">
        <v>2</v>
      </c>
    </row>
    <row r="19" spans="1:3" ht="15" customHeight="1">
      <c r="A19" s="13">
        <v>16</v>
      </c>
      <c r="B19" s="39" t="s">
        <v>119</v>
      </c>
      <c r="C19" s="41">
        <v>2</v>
      </c>
    </row>
    <row r="20" spans="1:3" ht="15" customHeight="1">
      <c r="A20" s="13">
        <v>17</v>
      </c>
      <c r="B20" s="39" t="s">
        <v>60</v>
      </c>
      <c r="C20" s="41">
        <v>2</v>
      </c>
    </row>
    <row r="21" spans="1:3" ht="15" customHeight="1">
      <c r="A21" s="13">
        <v>18</v>
      </c>
      <c r="B21" s="39" t="s">
        <v>87</v>
      </c>
      <c r="C21" s="41">
        <v>2</v>
      </c>
    </row>
    <row r="22" spans="1:3" ht="15" customHeight="1">
      <c r="A22" s="13">
        <v>19</v>
      </c>
      <c r="B22" s="39" t="s">
        <v>107</v>
      </c>
      <c r="C22" s="41">
        <v>1</v>
      </c>
    </row>
    <row r="23" spans="1:3" ht="15" customHeight="1">
      <c r="A23" s="13">
        <v>20</v>
      </c>
      <c r="B23" s="39" t="s">
        <v>219</v>
      </c>
      <c r="C23" s="41">
        <v>1</v>
      </c>
    </row>
    <row r="24" spans="1:3" ht="15" customHeight="1">
      <c r="A24" s="13">
        <v>21</v>
      </c>
      <c r="B24" s="39" t="s">
        <v>23</v>
      </c>
      <c r="C24" s="41">
        <v>1</v>
      </c>
    </row>
    <row r="25" spans="1:3" ht="15" customHeight="1">
      <c r="A25" s="13">
        <v>22</v>
      </c>
      <c r="B25" s="39" t="s">
        <v>208</v>
      </c>
      <c r="C25" s="41">
        <v>1</v>
      </c>
    </row>
    <row r="26" spans="1:3" ht="15" customHeight="1">
      <c r="A26" s="13">
        <v>23</v>
      </c>
      <c r="B26" s="39" t="s">
        <v>99</v>
      </c>
      <c r="C26" s="41">
        <v>1</v>
      </c>
    </row>
    <row r="27" spans="1:3" ht="15" customHeight="1">
      <c r="A27" s="13">
        <v>24</v>
      </c>
      <c r="B27" s="39" t="s">
        <v>56</v>
      </c>
      <c r="C27" s="41">
        <v>1</v>
      </c>
    </row>
    <row r="28" spans="1:3" ht="15" customHeight="1">
      <c r="A28" s="13">
        <v>25</v>
      </c>
      <c r="B28" s="39" t="s">
        <v>82</v>
      </c>
      <c r="C28" s="41">
        <v>1</v>
      </c>
    </row>
    <row r="29" spans="1:3" ht="15" customHeight="1">
      <c r="A29" s="13">
        <v>26</v>
      </c>
      <c r="B29" s="39" t="s">
        <v>185</v>
      </c>
      <c r="C29" s="41">
        <v>1</v>
      </c>
    </row>
    <row r="30" spans="1:3" ht="15" customHeight="1">
      <c r="A30" s="13">
        <v>27</v>
      </c>
      <c r="B30" s="39" t="s">
        <v>43</v>
      </c>
      <c r="C30" s="41">
        <v>1</v>
      </c>
    </row>
    <row r="31" spans="1:3" ht="15" customHeight="1">
      <c r="A31" s="13">
        <v>28</v>
      </c>
      <c r="B31" s="39" t="s">
        <v>233</v>
      </c>
      <c r="C31" s="41">
        <v>1</v>
      </c>
    </row>
    <row r="32" spans="1:3" ht="15" customHeight="1">
      <c r="A32" s="13">
        <v>29</v>
      </c>
      <c r="B32" s="39" t="s">
        <v>190</v>
      </c>
      <c r="C32" s="41">
        <v>1</v>
      </c>
    </row>
    <row r="33" spans="1:3" ht="15" customHeight="1">
      <c r="A33" s="13">
        <v>30</v>
      </c>
      <c r="B33" s="39" t="s">
        <v>84</v>
      </c>
      <c r="C33" s="41">
        <v>1</v>
      </c>
    </row>
    <row r="34" spans="1:3" ht="15" customHeight="1">
      <c r="A34" s="13">
        <v>31</v>
      </c>
      <c r="B34" s="39" t="s">
        <v>77</v>
      </c>
      <c r="C34" s="41">
        <v>1</v>
      </c>
    </row>
    <row r="35" spans="1:3" ht="15" customHeight="1">
      <c r="A35" s="13">
        <v>32</v>
      </c>
      <c r="B35" s="39" t="s">
        <v>153</v>
      </c>
      <c r="C35" s="41">
        <v>1</v>
      </c>
    </row>
    <row r="36" spans="1:3" ht="15" customHeight="1">
      <c r="A36" s="13">
        <v>33</v>
      </c>
      <c r="B36" s="39" t="s">
        <v>13</v>
      </c>
      <c r="C36" s="41">
        <v>1</v>
      </c>
    </row>
    <row r="37" spans="1:3" ht="15" customHeight="1">
      <c r="A37" s="13">
        <v>34</v>
      </c>
      <c r="B37" s="39" t="s">
        <v>174</v>
      </c>
      <c r="C37" s="41">
        <v>1</v>
      </c>
    </row>
    <row r="38" spans="1:3" ht="15" customHeight="1">
      <c r="A38" s="13">
        <v>35</v>
      </c>
      <c r="B38" s="39" t="s">
        <v>160</v>
      </c>
      <c r="C38" s="41">
        <v>1</v>
      </c>
    </row>
    <row r="39" spans="1:3" ht="15" customHeight="1">
      <c r="A39" s="13">
        <v>36</v>
      </c>
      <c r="B39" s="39" t="s">
        <v>109</v>
      </c>
      <c r="C39" s="41">
        <v>1</v>
      </c>
    </row>
    <row r="40" spans="1:3" ht="15" customHeight="1">
      <c r="A40" s="13">
        <v>37</v>
      </c>
      <c r="B40" s="39" t="s">
        <v>136</v>
      </c>
      <c r="C40" s="41">
        <v>1</v>
      </c>
    </row>
    <row r="41" spans="1:3" ht="15" customHeight="1">
      <c r="A41" s="13">
        <v>38</v>
      </c>
      <c r="B41" s="39" t="s">
        <v>104</v>
      </c>
      <c r="C41" s="41">
        <v>1</v>
      </c>
    </row>
    <row r="42" spans="1:3" ht="15" customHeight="1">
      <c r="A42" s="13">
        <v>39</v>
      </c>
      <c r="B42" s="39" t="s">
        <v>26</v>
      </c>
      <c r="C42" s="41">
        <v>1</v>
      </c>
    </row>
    <row r="43" spans="1:3" ht="15" customHeight="1">
      <c r="A43" s="13">
        <v>40</v>
      </c>
      <c r="B43" s="39" t="s">
        <v>131</v>
      </c>
      <c r="C43" s="41">
        <v>1</v>
      </c>
    </row>
    <row r="44" spans="1:3" ht="15" customHeight="1">
      <c r="A44" s="13">
        <v>41</v>
      </c>
      <c r="B44" s="39" t="s">
        <v>150</v>
      </c>
      <c r="C44" s="41">
        <v>1</v>
      </c>
    </row>
    <row r="45" spans="1:3" ht="15" customHeight="1">
      <c r="A45" s="13">
        <v>42</v>
      </c>
      <c r="B45" s="39" t="s">
        <v>244</v>
      </c>
      <c r="C45" s="41">
        <v>1</v>
      </c>
    </row>
    <row r="46" spans="1:3" ht="15" customHeight="1">
      <c r="A46" s="13">
        <v>43</v>
      </c>
      <c r="B46" s="39" t="s">
        <v>170</v>
      </c>
      <c r="C46" s="41">
        <v>1</v>
      </c>
    </row>
    <row r="47" spans="1:3" ht="15" customHeight="1">
      <c r="A47" s="13">
        <v>44</v>
      </c>
      <c r="B47" s="39" t="s">
        <v>195</v>
      </c>
      <c r="C47" s="41">
        <v>1</v>
      </c>
    </row>
    <row r="48" spans="1:3" ht="15" customHeight="1">
      <c r="A48" s="13">
        <v>45</v>
      </c>
      <c r="B48" s="39" t="s">
        <v>128</v>
      </c>
      <c r="C48" s="41">
        <v>1</v>
      </c>
    </row>
    <row r="49" spans="1:3" ht="15" customHeight="1">
      <c r="A49" s="13">
        <v>46</v>
      </c>
      <c r="B49" s="39" t="s">
        <v>46</v>
      </c>
      <c r="C49" s="41">
        <v>1</v>
      </c>
    </row>
    <row r="50" spans="1:3" ht="15" customHeight="1">
      <c r="A50" s="13">
        <v>47</v>
      </c>
      <c r="B50" s="39" t="s">
        <v>3</v>
      </c>
      <c r="C50" s="41">
        <v>1</v>
      </c>
    </row>
    <row r="51" spans="1:3" ht="15" customHeight="1">
      <c r="A51" s="13">
        <v>48</v>
      </c>
      <c r="B51" s="39" t="s">
        <v>70</v>
      </c>
      <c r="C51" s="41">
        <v>1</v>
      </c>
    </row>
    <row r="52" spans="1:3" ht="15" customHeight="1">
      <c r="A52" s="13">
        <v>49</v>
      </c>
      <c r="B52" s="39" t="s">
        <v>75</v>
      </c>
      <c r="C52" s="41">
        <v>1</v>
      </c>
    </row>
    <row r="53" spans="1:3" ht="15" customHeight="1">
      <c r="A53" s="13">
        <v>50</v>
      </c>
      <c r="B53" s="39" t="s">
        <v>40</v>
      </c>
      <c r="C53" s="41">
        <v>1</v>
      </c>
    </row>
    <row r="54" spans="1:3" ht="15" customHeight="1">
      <c r="A54" s="16">
        <v>51</v>
      </c>
      <c r="B54" s="40" t="s">
        <v>231</v>
      </c>
      <c r="C54" s="42">
        <v>1</v>
      </c>
    </row>
    <row r="55" ht="12.75">
      <c r="C55" s="2">
        <f>SUM(C4:C54)</f>
        <v>110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2012-05-17T12:22:11Z</dcterms:created>
  <dcterms:modified xsi:type="dcterms:W3CDTF">2012-05-21T08:12:17Z</dcterms:modified>
  <cp:category/>
  <cp:version/>
  <cp:contentType/>
  <cp:contentStatus/>
</cp:coreProperties>
</file>