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'Individuale'!$A$4:$J$116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<sst xmlns="http://schemas.openxmlformats.org/spreadsheetml/2006/main" count="489" uniqueCount="242">
  <si>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</si>
  <si>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</si>
  <si>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</si>
  <si>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</si>
  <si>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</si>
  <si>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</si>
  <si>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</si>
  <si>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</si>
  <si>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</si>
  <si>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</si>
  <si>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</si>
  <si>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</si>
  <si>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</si>
  <si>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</si>
  <si>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</si>
  <si>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</si>
  <si>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</si>
  <si>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EMANUELE</t>
  </si>
  <si>
    <t>ROBERTO</t>
  </si>
  <si>
    <t>GIANLUCA</t>
  </si>
  <si>
    <t>MICHELE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</si>
  <si>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</si>
  <si>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</si>
  <si>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</si>
  <si>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</si>
  <si>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</si>
  <si>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</si>
  <si>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</si>
  <si>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</si>
  <si>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RICCARDO</t>
  </si>
  <si>
    <t>SERGIO</t>
  </si>
  <si>
    <t>GIOVANNI</t>
  </si>
  <si>
    <t>FRANCO</t>
  </si>
  <si>
    <t>DOMENICO</t>
  </si>
  <si>
    <t>MARCELLO</t>
  </si>
  <si>
    <t>ALESSIO</t>
  </si>
  <si>
    <t>PATRIZIO</t>
  </si>
  <si>
    <t>SANDRO</t>
  </si>
  <si>
    <t>ROBERTA</t>
  </si>
  <si>
    <t>GIANNI</t>
  </si>
  <si>
    <t>CLAUDIA</t>
  </si>
  <si>
    <t>PATRIZIA</t>
  </si>
  <si>
    <t>RENATO</t>
  </si>
  <si>
    <t>A.S.D. PODISTICA SOLIDARIETA'</t>
  </si>
  <si>
    <t>MARATHON CLUB ROMA</t>
  </si>
  <si>
    <t>DAVIDE</t>
  </si>
  <si>
    <t>SIMONA</t>
  </si>
  <si>
    <t>BENEDETTO</t>
  </si>
  <si>
    <t>FLAVIA</t>
  </si>
  <si>
    <t>ADELE</t>
  </si>
  <si>
    <t>DI GREGORIO</t>
  </si>
  <si>
    <t>CESARE</t>
  </si>
  <si>
    <t>MARIANO</t>
  </si>
  <si>
    <t>PAPOCCIA</t>
  </si>
  <si>
    <t>DIEGO</t>
  </si>
  <si>
    <t>M_E40</t>
  </si>
  <si>
    <t>A.S.D. POD. AMATORI MOROLO</t>
  </si>
  <si>
    <t>DI GIROLAMO</t>
  </si>
  <si>
    <t>M_A20</t>
  </si>
  <si>
    <t>A.S.D. ATLETICA HERMADA</t>
  </si>
  <si>
    <t>CONTENTA</t>
  </si>
  <si>
    <t>M_F45</t>
  </si>
  <si>
    <t>A.S.D. ROCCAGORGA</t>
  </si>
  <si>
    <t>BELTRONE</t>
  </si>
  <si>
    <t>EMILIO</t>
  </si>
  <si>
    <t>LUCCHETTI</t>
  </si>
  <si>
    <t>M_G50</t>
  </si>
  <si>
    <t>A.S.D. CENTRO FITNESS MONTELLO</t>
  </si>
  <si>
    <t>IANNARILLI</t>
  </si>
  <si>
    <t>A.S.D. PODISTICA TERRACINA</t>
  </si>
  <si>
    <t>IACOVACCI</t>
  </si>
  <si>
    <t>FORTE</t>
  </si>
  <si>
    <t>A.S.D. ATLETICA MONTICELLANA</t>
  </si>
  <si>
    <t>SORRENTINO</t>
  </si>
  <si>
    <t>A.S.D. FONDI RUNNERS 2010</t>
  </si>
  <si>
    <t>PAOLOZZI</t>
  </si>
  <si>
    <t>TOMMASO</t>
  </si>
  <si>
    <t>HERMADA RUNNERS  A.S.D.</t>
  </si>
  <si>
    <t>COIA</t>
  </si>
  <si>
    <t>TOMAO</t>
  </si>
  <si>
    <t>ROMANO</t>
  </si>
  <si>
    <t>A.S.D. NUOVA POD. LATINA</t>
  </si>
  <si>
    <t>SUBIACO</t>
  </si>
  <si>
    <t>M_H55</t>
  </si>
  <si>
    <t>SVOLACCHIA</t>
  </si>
  <si>
    <t>M_D35</t>
  </si>
  <si>
    <t>GUADAGNINO</t>
  </si>
  <si>
    <t>MARCHEGIANI</t>
  </si>
  <si>
    <t>CRISTIAN</t>
  </si>
  <si>
    <t>A.S.D. PODISTICA PONTINIA</t>
  </si>
  <si>
    <t>DE CASTRO</t>
  </si>
  <si>
    <t>ROCCO</t>
  </si>
  <si>
    <t>CATALANI</t>
  </si>
  <si>
    <t>VACCA</t>
  </si>
  <si>
    <t>ANDREOLI</t>
  </si>
  <si>
    <t>W_C30</t>
  </si>
  <si>
    <t>MANTUANO</t>
  </si>
  <si>
    <t>LUCIANO</t>
  </si>
  <si>
    <t>ROSSETTI</t>
  </si>
  <si>
    <t>M_C30</t>
  </si>
  <si>
    <t>ASD TOP RUNNERS CASTELLI ROMANI</t>
  </si>
  <si>
    <t>IANNONE</t>
  </si>
  <si>
    <t>BEVILACQUA</t>
  </si>
  <si>
    <t>CLINO</t>
  </si>
  <si>
    <t>OROFIAMMA</t>
  </si>
  <si>
    <t>LUDOVICO</t>
  </si>
  <si>
    <t>DI PRINCIPE</t>
  </si>
  <si>
    <t>W_E40</t>
  </si>
  <si>
    <t>A.S.D. OLIMPIC MARINA</t>
  </si>
  <si>
    <t>CASTELLANO</t>
  </si>
  <si>
    <t>LUDOVISI</t>
  </si>
  <si>
    <t>ETTORE</t>
  </si>
  <si>
    <t>SESSA</t>
  </si>
  <si>
    <t>ZACCARI</t>
  </si>
  <si>
    <t>OPES FROSINONE</t>
  </si>
  <si>
    <t>MINICUCCI</t>
  </si>
  <si>
    <t>CERULLI</t>
  </si>
  <si>
    <t>SILVIA</t>
  </si>
  <si>
    <t>W_A20</t>
  </si>
  <si>
    <t>TESSITORE</t>
  </si>
  <si>
    <t>GAETANO</t>
  </si>
  <si>
    <t>STRAVATO</t>
  </si>
  <si>
    <t>TRUCCHIA</t>
  </si>
  <si>
    <t>M_I60</t>
  </si>
  <si>
    <t>A.S.D. BOVILLE PODISTICA</t>
  </si>
  <si>
    <t>CIPOLLA</t>
  </si>
  <si>
    <t>SISTO</t>
  </si>
  <si>
    <t>A.S.D. ATLETICA SETINA</t>
  </si>
  <si>
    <t>PREVIATI</t>
  </si>
  <si>
    <t>DARIO</t>
  </si>
  <si>
    <t>MOLENA</t>
  </si>
  <si>
    <t>FERRAIOLI</t>
  </si>
  <si>
    <t>MEDAGLIA</t>
  </si>
  <si>
    <t>ABRUSCATO</t>
  </si>
  <si>
    <t>ZITAROSA</t>
  </si>
  <si>
    <t>ROSSI</t>
  </si>
  <si>
    <t>PALMIERO</t>
  </si>
  <si>
    <t>BALESTRIERI</t>
  </si>
  <si>
    <t>MARCOTULLI</t>
  </si>
  <si>
    <t>GIAMPIERO</t>
  </si>
  <si>
    <t>BONALDO</t>
  </si>
  <si>
    <t>BONANNI</t>
  </si>
  <si>
    <t>DE RENZI</t>
  </si>
  <si>
    <t>MICCI</t>
  </si>
  <si>
    <t>FONTANA</t>
  </si>
  <si>
    <t>MORETTI</t>
  </si>
  <si>
    <t>ORSINI</t>
  </si>
  <si>
    <t>MUSILLI</t>
  </si>
  <si>
    <t>PADRONE</t>
  </si>
  <si>
    <t>BAGNO</t>
  </si>
  <si>
    <t>LUNNINI</t>
  </si>
  <si>
    <t>ENRICO</t>
  </si>
  <si>
    <t>POL ATLETICA CEPRANO</t>
  </si>
  <si>
    <t>PORCELLI</t>
  </si>
  <si>
    <t>LORIS</t>
  </si>
  <si>
    <t>W_F45</t>
  </si>
  <si>
    <t>FAGGION</t>
  </si>
  <si>
    <t>POMPA</t>
  </si>
  <si>
    <t>CERILLI</t>
  </si>
  <si>
    <t>PETRUCCI</t>
  </si>
  <si>
    <t>FELICE</t>
  </si>
  <si>
    <t>A.S.D. ATLETICA  SABAUDIA</t>
  </si>
  <si>
    <t>LYSYK</t>
  </si>
  <si>
    <t>OKSANA</t>
  </si>
  <si>
    <t>W_G50</t>
  </si>
  <si>
    <t>GRECI</t>
  </si>
  <si>
    <t>COPPA</t>
  </si>
  <si>
    <t>SILVIO</t>
  </si>
  <si>
    <t>GELORMINI</t>
  </si>
  <si>
    <t>GIANFRANCO</t>
  </si>
  <si>
    <t>M_L65</t>
  </si>
  <si>
    <t>NARDACCI</t>
  </si>
  <si>
    <t>SABBATINO</t>
  </si>
  <si>
    <t>SONIA</t>
  </si>
  <si>
    <t>LEO</t>
  </si>
  <si>
    <t>GIULIANO</t>
  </si>
  <si>
    <t>ONORATI</t>
  </si>
  <si>
    <t>ALDO</t>
  </si>
  <si>
    <t>AMIRANTE</t>
  </si>
  <si>
    <t>POLLONIO</t>
  </si>
  <si>
    <t>ROMATLETICA FOOTWORKS</t>
  </si>
  <si>
    <t>MARZANO</t>
  </si>
  <si>
    <t>PIETRO</t>
  </si>
  <si>
    <t>VELARDO</t>
  </si>
  <si>
    <t>TROCCIOLA</t>
  </si>
  <si>
    <t>ELISABETTA</t>
  </si>
  <si>
    <t>DE PUCCHIO</t>
  </si>
  <si>
    <t>HUMBERTO</t>
  </si>
  <si>
    <t>GOLVELLI</t>
  </si>
  <si>
    <t>TRANI</t>
  </si>
  <si>
    <t>SARA</t>
  </si>
  <si>
    <t>MATTOCCI</t>
  </si>
  <si>
    <t>CARUCCI</t>
  </si>
  <si>
    <t>MARISA</t>
  </si>
  <si>
    <t>ZORZO</t>
  </si>
  <si>
    <t>DE FELICE</t>
  </si>
  <si>
    <t>ALTOBELLI</t>
  </si>
  <si>
    <t>ANGELO</t>
  </si>
  <si>
    <t>SEZZI</t>
  </si>
  <si>
    <t>GIORGIA</t>
  </si>
  <si>
    <t>D'ARGENIO</t>
  </si>
  <si>
    <t>SALVATORE</t>
  </si>
  <si>
    <t>FAIOLA</t>
  </si>
  <si>
    <t>BUONOCORE</t>
  </si>
  <si>
    <t>MICHELINA</t>
  </si>
  <si>
    <t>DE ANGELIS</t>
  </si>
  <si>
    <t>SILVERIO</t>
  </si>
  <si>
    <t>FRANCESCA</t>
  </si>
  <si>
    <t>MIRABILE</t>
  </si>
  <si>
    <t>DI MARCO</t>
  </si>
  <si>
    <t>FUNARO</t>
  </si>
  <si>
    <t>ROSA MARIA</t>
  </si>
  <si>
    <t>W_D35</t>
  </si>
  <si>
    <t>LIBERTINI</t>
  </si>
  <si>
    <t>ULDERICO</t>
  </si>
  <si>
    <t>MALANDRUCCOLO</t>
  </si>
  <si>
    <t>MONIA</t>
  </si>
  <si>
    <t>MOLINARI</t>
  </si>
  <si>
    <t>LUCARINI</t>
  </si>
  <si>
    <t>MARIA SONIA</t>
  </si>
  <si>
    <t>PEROTTO</t>
  </si>
  <si>
    <t>ROSELLA</t>
  </si>
  <si>
    <t>ILARIA</t>
  </si>
  <si>
    <t>BRECCIA</t>
  </si>
  <si>
    <t>VIGLIANTE</t>
  </si>
  <si>
    <t>MARIA MARTINA</t>
  </si>
  <si>
    <t>BELMONTE</t>
  </si>
  <si>
    <t>CRISTINA</t>
  </si>
  <si>
    <t>TRENTINI</t>
  </si>
  <si>
    <t>MARIA ANTONIETTA</t>
  </si>
  <si>
    <t>GARBELLINI</t>
  </si>
  <si>
    <t>MARTINA</t>
  </si>
  <si>
    <t>Trofeo le torce</t>
  </si>
  <si>
    <t>Sonnino (LT) Italia - Sabato 16/05/2015</t>
  </si>
  <si>
    <t xml:space="preserve"> 1ª edizione</t>
  </si>
  <si>
    <t>A.S.D.  POL. NAMASTE</t>
  </si>
  <si>
    <t>A.S.D. POL. NAMASTE</t>
  </si>
  <si>
    <t>A.S.D. POLIGOLFO</t>
  </si>
  <si>
    <t>A.S.D. TOP RUNNERS CASTELLI ROMANI</t>
  </si>
  <si>
    <t>A.S.D. CORRIALVITO</t>
  </si>
  <si>
    <t>A.S.D. PODISTICA AVIS PRIVERNO</t>
  </si>
  <si>
    <t>A.S.D. ATLETICA SABAUDIA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</si>
</sst>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232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234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233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53</v>
      </c>
      <c r="C5" s="39" t="s">
        <v>54</v>
      </c>
      <c r="D5" s="11" t="s">
        <v>55</v>
      </c>
      <c r="E5" s="39" t="s">
        <v>56</v>
      </c>
      <c r="F5" s="28">
        <v>0.020405960648148147</v>
      </c>
      <c r="G5" s="28">
        <v>0.020405960648148147</v>
      </c>
      <c r="H5" s="11" t="str">
        <f aca="true" t="shared" si="0" ref="H5:H18">TEXT(INT((HOUR(G5)*3600+MINUTE(G5)*60+SECOND(G5))/$J$3/60),"0")&amp;"."&amp;TEXT(MOD((HOUR(G5)*3600+MINUTE(G5)*60+SECOND(G5))/$J$3,60),"00")&amp;"/km"</f>
        <v>3.16/km</v>
      </c>
      <c r="I5" s="17">
        <f aca="true" t="shared" si="1" ref="I5:I18">G5-$G$5</f>
        <v>0</v>
      </c>
      <c r="J5" s="17">
        <f>G5-INDEX($G$5:$G$156,MATCH(D5,$D$5:$D$156,0))</f>
        <v>0</v>
      </c>
    </row>
    <row r="6" spans="1:10" s="10" customFormat="1" ht="15" customHeight="1">
      <c r="A6" s="12">
        <v>2</v>
      </c>
      <c r="B6" s="40" t="s">
        <v>57</v>
      </c>
      <c r="C6" s="40" t="s">
        <v>24</v>
      </c>
      <c r="D6" s="12" t="s">
        <v>58</v>
      </c>
      <c r="E6" s="40" t="s">
        <v>59</v>
      </c>
      <c r="F6" s="29">
        <v>0.020614444444444446</v>
      </c>
      <c r="G6" s="29">
        <v>0.020614444444444446</v>
      </c>
      <c r="H6" s="12" t="str">
        <f t="shared" si="0"/>
        <v>3.18/km</v>
      </c>
      <c r="I6" s="13">
        <f t="shared" si="1"/>
        <v>0.00020848379629629862</v>
      </c>
      <c r="J6" s="13">
        <f>G6-INDEX($G$5:$G$156,MATCH(D6,$D$5:$D$156,0))</f>
        <v>0</v>
      </c>
    </row>
    <row r="7" spans="1:10" s="10" customFormat="1" ht="15" customHeight="1">
      <c r="A7" s="12">
        <v>3</v>
      </c>
      <c r="B7" s="40" t="s">
        <v>60</v>
      </c>
      <c r="C7" s="40" t="s">
        <v>30</v>
      </c>
      <c r="D7" s="12" t="s">
        <v>61</v>
      </c>
      <c r="E7" s="40" t="s">
        <v>62</v>
      </c>
      <c r="F7" s="29">
        <v>0.02199150462962963</v>
      </c>
      <c r="G7" s="29">
        <v>0.02199150462962963</v>
      </c>
      <c r="H7" s="12" t="str">
        <f t="shared" si="0"/>
        <v>3.31/km</v>
      </c>
      <c r="I7" s="13">
        <f t="shared" si="1"/>
        <v>0.0015855439814814846</v>
      </c>
      <c r="J7" s="13">
        <f>G7-INDEX($G$5:$G$156,MATCH(D7,$D$5:$D$156,0))</f>
        <v>0</v>
      </c>
    </row>
    <row r="8" spans="1:10" s="10" customFormat="1" ht="15" customHeight="1">
      <c r="A8" s="12">
        <v>4</v>
      </c>
      <c r="B8" s="40" t="s">
        <v>60</v>
      </c>
      <c r="C8" s="40" t="s">
        <v>31</v>
      </c>
      <c r="D8" s="12" t="s">
        <v>58</v>
      </c>
      <c r="E8" s="40" t="s">
        <v>62</v>
      </c>
      <c r="F8" s="29">
        <v>0.02279033564814815</v>
      </c>
      <c r="G8" s="29">
        <v>0.02279033564814815</v>
      </c>
      <c r="H8" s="12" t="str">
        <f t="shared" si="0"/>
        <v>3.39/km</v>
      </c>
      <c r="I8" s="13">
        <f t="shared" si="1"/>
        <v>0.0023843750000000045</v>
      </c>
      <c r="J8" s="13">
        <f>G8-INDEX($G$5:$G$156,MATCH(D8,$D$5:$D$156,0))</f>
        <v>0.002175891203703706</v>
      </c>
    </row>
    <row r="9" spans="1:10" s="10" customFormat="1" ht="15" customHeight="1">
      <c r="A9" s="12">
        <v>5</v>
      </c>
      <c r="B9" s="40" t="s">
        <v>63</v>
      </c>
      <c r="C9" s="40" t="s">
        <v>64</v>
      </c>
      <c r="D9" s="12" t="s">
        <v>61</v>
      </c>
      <c r="E9" s="40" t="s">
        <v>44</v>
      </c>
      <c r="F9" s="29">
        <v>0.0232871875</v>
      </c>
      <c r="G9" s="29">
        <v>0.0232871875</v>
      </c>
      <c r="H9" s="12" t="str">
        <f t="shared" si="0"/>
        <v>3.44/km</v>
      </c>
      <c r="I9" s="13">
        <f t="shared" si="1"/>
        <v>0.0028812268518518536</v>
      </c>
      <c r="J9" s="13">
        <f>G9-INDEX($G$5:$G$156,MATCH(D9,$D$5:$D$156,0))</f>
        <v>0.001295682870370369</v>
      </c>
    </row>
    <row r="10" spans="1:10" s="10" customFormat="1" ht="15" customHeight="1">
      <c r="A10" s="12">
        <v>6</v>
      </c>
      <c r="B10" s="40" t="s">
        <v>65</v>
      </c>
      <c r="C10" s="40" t="s">
        <v>34</v>
      </c>
      <c r="D10" s="12" t="s">
        <v>66</v>
      </c>
      <c r="E10" s="40" t="s">
        <v>67</v>
      </c>
      <c r="F10" s="29">
        <v>0.023310625</v>
      </c>
      <c r="G10" s="29">
        <v>0.023310625</v>
      </c>
      <c r="H10" s="12" t="str">
        <f t="shared" si="0"/>
        <v>3.44/km</v>
      </c>
      <c r="I10" s="13">
        <f t="shared" si="1"/>
        <v>0.0029046643518518545</v>
      </c>
      <c r="J10" s="13">
        <f>G10-INDEX($G$5:$G$156,MATCH(D10,$D$5:$D$156,0))</f>
        <v>0</v>
      </c>
    </row>
    <row r="11" spans="1:10" s="10" customFormat="1" ht="15" customHeight="1">
      <c r="A11" s="12">
        <v>7</v>
      </c>
      <c r="B11" s="40" t="s">
        <v>68</v>
      </c>
      <c r="C11" s="40" t="s">
        <v>36</v>
      </c>
      <c r="D11" s="12" t="s">
        <v>61</v>
      </c>
      <c r="E11" s="40" t="s">
        <v>69</v>
      </c>
      <c r="F11" s="29">
        <v>0.023438009259259263</v>
      </c>
      <c r="G11" s="29">
        <v>0.023438009259259263</v>
      </c>
      <c r="H11" s="12" t="str">
        <f t="shared" si="0"/>
        <v>3.45/km</v>
      </c>
      <c r="I11" s="13">
        <f t="shared" si="1"/>
        <v>0.0030320486111111156</v>
      </c>
      <c r="J11" s="13">
        <f>G11-INDEX($G$5:$G$156,MATCH(D11,$D$5:$D$156,0))</f>
        <v>0.001446504629629631</v>
      </c>
    </row>
    <row r="12" spans="1:10" s="10" customFormat="1" ht="15" customHeight="1">
      <c r="A12" s="12">
        <v>8</v>
      </c>
      <c r="B12" s="40" t="s">
        <v>70</v>
      </c>
      <c r="C12" s="40" t="s">
        <v>51</v>
      </c>
      <c r="D12" s="12" t="s">
        <v>58</v>
      </c>
      <c r="E12" s="40" t="s">
        <v>59</v>
      </c>
      <c r="F12" s="29">
        <v>0.023634479166666666</v>
      </c>
      <c r="G12" s="29">
        <v>0.023634479166666666</v>
      </c>
      <c r="H12" s="12" t="str">
        <f t="shared" si="0"/>
        <v>3.47/km</v>
      </c>
      <c r="I12" s="13">
        <f t="shared" si="1"/>
        <v>0.0032285185185185195</v>
      </c>
      <c r="J12" s="13">
        <f>G12-INDEX($G$5:$G$156,MATCH(D12,$D$5:$D$156,0))</f>
        <v>0.003020034722222221</v>
      </c>
    </row>
    <row r="13" spans="1:10" s="10" customFormat="1" ht="15" customHeight="1">
      <c r="A13" s="12">
        <v>9</v>
      </c>
      <c r="B13" s="40" t="s">
        <v>71</v>
      </c>
      <c r="C13" s="40" t="s">
        <v>13</v>
      </c>
      <c r="D13" s="12" t="s">
        <v>61</v>
      </c>
      <c r="E13" s="40" t="s">
        <v>72</v>
      </c>
      <c r="F13" s="29">
        <v>0.02375011574074074</v>
      </c>
      <c r="G13" s="29">
        <v>0.02375011574074074</v>
      </c>
      <c r="H13" s="12" t="str">
        <f t="shared" si="0"/>
        <v>3.48/km</v>
      </c>
      <c r="I13" s="13">
        <f t="shared" si="1"/>
        <v>0.0033441550925925913</v>
      </c>
      <c r="J13" s="13">
        <f>G13-INDEX($G$5:$G$156,MATCH(D13,$D$5:$D$156,0))</f>
        <v>0.0017586111111111066</v>
      </c>
    </row>
    <row r="14" spans="1:10" s="10" customFormat="1" ht="15" customHeight="1">
      <c r="A14" s="12">
        <v>10</v>
      </c>
      <c r="B14" s="40" t="s">
        <v>73</v>
      </c>
      <c r="C14" s="40" t="s">
        <v>15</v>
      </c>
      <c r="D14" s="12" t="s">
        <v>61</v>
      </c>
      <c r="E14" s="40" t="s">
        <v>74</v>
      </c>
      <c r="F14" s="29">
        <v>0.023878217592592593</v>
      </c>
      <c r="G14" s="29">
        <v>0.023878217592592593</v>
      </c>
      <c r="H14" s="12" t="str">
        <f t="shared" si="0"/>
        <v>3.49/km</v>
      </c>
      <c r="I14" s="13">
        <f t="shared" si="1"/>
        <v>0.003472256944444446</v>
      </c>
      <c r="J14" s="13">
        <f>G14-INDEX($G$5:$G$156,MATCH(D14,$D$5:$D$156,0))</f>
        <v>0.0018867129629629616</v>
      </c>
    </row>
    <row r="15" spans="1:10" s="10" customFormat="1" ht="15" customHeight="1">
      <c r="A15" s="12">
        <v>11</v>
      </c>
      <c r="B15" s="40" t="s">
        <v>75</v>
      </c>
      <c r="C15" s="40" t="s">
        <v>76</v>
      </c>
      <c r="D15" s="12" t="s">
        <v>58</v>
      </c>
      <c r="E15" s="40" t="s">
        <v>77</v>
      </c>
      <c r="F15" s="29">
        <v>0.023888958333333335</v>
      </c>
      <c r="G15" s="29">
        <v>0.023888958333333335</v>
      </c>
      <c r="H15" s="12" t="str">
        <f t="shared" si="0"/>
        <v>3.49/km</v>
      </c>
      <c r="I15" s="13">
        <f t="shared" si="1"/>
        <v>0.003482997685185188</v>
      </c>
      <c r="J15" s="13">
        <f>G15-INDEX($G$5:$G$156,MATCH(D15,$D$5:$D$156,0))</f>
        <v>0.0032745138888888893</v>
      </c>
    </row>
    <row r="16" spans="1:10" s="10" customFormat="1" ht="15" customHeight="1">
      <c r="A16" s="12">
        <v>12</v>
      </c>
      <c r="B16" s="40" t="s">
        <v>78</v>
      </c>
      <c r="C16" s="40" t="s">
        <v>16</v>
      </c>
      <c r="D16" s="12" t="s">
        <v>66</v>
      </c>
      <c r="E16" s="40" t="s">
        <v>62</v>
      </c>
      <c r="F16" s="29">
        <v>0.02392434027777778</v>
      </c>
      <c r="G16" s="29">
        <v>0.02392434027777778</v>
      </c>
      <c r="H16" s="12" t="str">
        <f t="shared" si="0"/>
        <v>3.50/km</v>
      </c>
      <c r="I16" s="13">
        <f t="shared" si="1"/>
        <v>0.0035183796296296317</v>
      </c>
      <c r="J16" s="13">
        <f>G16-INDEX($G$5:$G$156,MATCH(D16,$D$5:$D$156,0))</f>
        <v>0.0006137152777777773</v>
      </c>
    </row>
    <row r="17" spans="1:10" s="10" customFormat="1" ht="15" customHeight="1">
      <c r="A17" s="12">
        <v>13</v>
      </c>
      <c r="B17" s="40" t="s">
        <v>79</v>
      </c>
      <c r="C17" s="40" t="s">
        <v>20</v>
      </c>
      <c r="D17" s="12" t="s">
        <v>66</v>
      </c>
      <c r="E17" s="40" t="s">
        <v>237</v>
      </c>
      <c r="F17" s="29">
        <v>0.02400462962962963</v>
      </c>
      <c r="G17" s="29">
        <v>0.02400462962962963</v>
      </c>
      <c r="H17" s="12" t="str">
        <f t="shared" si="0"/>
        <v>3.50/km</v>
      </c>
      <c r="I17" s="13">
        <f t="shared" si="1"/>
        <v>0.003598668981481482</v>
      </c>
      <c r="J17" s="13">
        <f>G17-INDEX($G$5:$G$156,MATCH(D17,$D$5:$D$156,0))</f>
        <v>0.0006940046296296278</v>
      </c>
    </row>
    <row r="18" spans="1:10" s="10" customFormat="1" ht="15" customHeight="1">
      <c r="A18" s="12">
        <v>14</v>
      </c>
      <c r="B18" s="40" t="s">
        <v>80</v>
      </c>
      <c r="C18" s="40" t="s">
        <v>21</v>
      </c>
      <c r="D18" s="12" t="s">
        <v>58</v>
      </c>
      <c r="E18" s="40" t="s">
        <v>81</v>
      </c>
      <c r="F18" s="29">
        <v>0.024190543981481485</v>
      </c>
      <c r="G18" s="29">
        <v>0.024190543981481485</v>
      </c>
      <c r="H18" s="12" t="str">
        <f t="shared" si="0"/>
        <v>3.52/km</v>
      </c>
      <c r="I18" s="13">
        <f t="shared" si="1"/>
        <v>0.0037845833333333377</v>
      </c>
      <c r="J18" s="13">
        <f>G18-INDEX($G$5:$G$156,MATCH(D18,$D$5:$D$156,0))</f>
        <v>0.003576099537037039</v>
      </c>
    </row>
    <row r="19" spans="1:10" s="10" customFormat="1" ht="15" customHeight="1">
      <c r="A19" s="12">
        <v>15</v>
      </c>
      <c r="B19" s="40" t="s">
        <v>82</v>
      </c>
      <c r="C19" s="40" t="s">
        <v>64</v>
      </c>
      <c r="D19" s="12" t="s">
        <v>83</v>
      </c>
      <c r="E19" s="40" t="s">
        <v>69</v>
      </c>
      <c r="F19" s="29">
        <v>0.02439920138888889</v>
      </c>
      <c r="G19" s="29">
        <v>0.02439920138888889</v>
      </c>
      <c r="H19" s="12" t="str">
        <f aca="true" t="shared" si="2" ref="H19:H82">TEXT(INT((HOUR(G19)*3600+MINUTE(G19)*60+SECOND(G19))/$J$3/60),"0")&amp;"."&amp;TEXT(MOD((HOUR(G19)*3600+MINUTE(G19)*60+SECOND(G19))/$J$3,60),"00")&amp;"/km"</f>
        <v>3.54/km</v>
      </c>
      <c r="I19" s="13">
        <f aca="true" t="shared" si="3" ref="I19:I82">G19-$G$5</f>
        <v>0.003993240740740742</v>
      </c>
      <c r="J19" s="13">
        <f>G19-INDEX($G$5:$G$156,MATCH(D19,$D$5:$D$156,0))</f>
        <v>0</v>
      </c>
    </row>
    <row r="20" spans="1:10" s="10" customFormat="1" ht="15" customHeight="1">
      <c r="A20" s="12">
        <v>16</v>
      </c>
      <c r="B20" s="40" t="s">
        <v>84</v>
      </c>
      <c r="C20" s="40" t="s">
        <v>22</v>
      </c>
      <c r="D20" s="12" t="s">
        <v>85</v>
      </c>
      <c r="E20" s="40" t="s">
        <v>62</v>
      </c>
      <c r="F20" s="29">
        <v>0.024560185185185185</v>
      </c>
      <c r="G20" s="29">
        <v>0.024560185185185185</v>
      </c>
      <c r="H20" s="12" t="str">
        <f t="shared" si="2"/>
        <v>3.56/km</v>
      </c>
      <c r="I20" s="13">
        <f t="shared" si="3"/>
        <v>0.004154224537037038</v>
      </c>
      <c r="J20" s="13">
        <f>G20-INDEX($G$5:$G$156,MATCH(D20,$D$5:$D$156,0))</f>
        <v>0</v>
      </c>
    </row>
    <row r="21" spans="1:10" ht="15" customHeight="1">
      <c r="A21" s="12">
        <v>17</v>
      </c>
      <c r="B21" s="40" t="s">
        <v>86</v>
      </c>
      <c r="C21" s="40" t="s">
        <v>12</v>
      </c>
      <c r="D21" s="12" t="s">
        <v>61</v>
      </c>
      <c r="E21" s="40" t="s">
        <v>81</v>
      </c>
      <c r="F21" s="29">
        <v>0.024931319444444443</v>
      </c>
      <c r="G21" s="29">
        <v>0.024931319444444443</v>
      </c>
      <c r="H21" s="12" t="str">
        <f t="shared" si="2"/>
        <v>3.59/km</v>
      </c>
      <c r="I21" s="13">
        <f t="shared" si="3"/>
        <v>0.004525358796296296</v>
      </c>
      <c r="J21" s="13">
        <f>G21-INDEX($G$5:$G$156,MATCH(D21,$D$5:$D$156,0))</f>
        <v>0.0029398148148148118</v>
      </c>
    </row>
    <row r="22" spans="1:10" ht="15" customHeight="1">
      <c r="A22" s="12">
        <v>18</v>
      </c>
      <c r="B22" s="40" t="s">
        <v>87</v>
      </c>
      <c r="C22" s="40" t="s">
        <v>88</v>
      </c>
      <c r="D22" s="12" t="s">
        <v>55</v>
      </c>
      <c r="E22" s="40" t="s">
        <v>89</v>
      </c>
      <c r="F22" s="29">
        <v>0.024966041666666664</v>
      </c>
      <c r="G22" s="29">
        <v>0.024966041666666664</v>
      </c>
      <c r="H22" s="12" t="str">
        <f t="shared" si="2"/>
        <v>3.60/km</v>
      </c>
      <c r="I22" s="13">
        <f t="shared" si="3"/>
        <v>0.004560081018518517</v>
      </c>
      <c r="J22" s="13">
        <f>G22-INDEX($G$5:$G$156,MATCH(D22,$D$5:$D$156,0))</f>
        <v>0.004560081018518517</v>
      </c>
    </row>
    <row r="23" spans="1:10" ht="15" customHeight="1">
      <c r="A23" s="12">
        <v>19</v>
      </c>
      <c r="B23" s="40" t="s">
        <v>90</v>
      </c>
      <c r="C23" s="40" t="s">
        <v>39</v>
      </c>
      <c r="D23" s="12" t="s">
        <v>55</v>
      </c>
      <c r="E23" s="40" t="s">
        <v>72</v>
      </c>
      <c r="F23" s="29">
        <v>0.02505899305555556</v>
      </c>
      <c r="G23" s="29">
        <v>0.02505899305555556</v>
      </c>
      <c r="H23" s="12" t="str">
        <f t="shared" si="2"/>
        <v>4.01/km</v>
      </c>
      <c r="I23" s="13">
        <f t="shared" si="3"/>
        <v>0.004653032407407411</v>
      </c>
      <c r="J23" s="13">
        <f>G23-INDEX($G$5:$G$156,MATCH(D23,$D$5:$D$156,0))</f>
        <v>0.004653032407407411</v>
      </c>
    </row>
    <row r="24" spans="1:10" ht="15" customHeight="1">
      <c r="A24" s="12">
        <v>20</v>
      </c>
      <c r="B24" s="40" t="s">
        <v>91</v>
      </c>
      <c r="C24" s="40" t="s">
        <v>16</v>
      </c>
      <c r="D24" s="12" t="s">
        <v>55</v>
      </c>
      <c r="E24" s="40" t="s">
        <v>81</v>
      </c>
      <c r="F24" s="29">
        <v>0.025208877314814818</v>
      </c>
      <c r="G24" s="29">
        <v>0.025208877314814818</v>
      </c>
      <c r="H24" s="12" t="str">
        <f t="shared" si="2"/>
        <v>4.02/km</v>
      </c>
      <c r="I24" s="13">
        <f t="shared" si="3"/>
        <v>0.004802916666666671</v>
      </c>
      <c r="J24" s="13">
        <f>G24-INDEX($G$5:$G$156,MATCH(D24,$D$5:$D$156,0))</f>
        <v>0.004802916666666671</v>
      </c>
    </row>
    <row r="25" spans="1:10" ht="15" customHeight="1">
      <c r="A25" s="12">
        <v>21</v>
      </c>
      <c r="B25" s="40" t="s">
        <v>92</v>
      </c>
      <c r="C25" s="40" t="s">
        <v>37</v>
      </c>
      <c r="D25" s="12" t="s">
        <v>55</v>
      </c>
      <c r="E25" s="40" t="s">
        <v>81</v>
      </c>
      <c r="F25" s="29">
        <v>0.025243055555555557</v>
      </c>
      <c r="G25" s="29">
        <v>0.025243055555555557</v>
      </c>
      <c r="H25" s="12" t="str">
        <f t="shared" si="2"/>
        <v>4.02/km</v>
      </c>
      <c r="I25" s="13">
        <f t="shared" si="3"/>
        <v>0.00483709490740741</v>
      </c>
      <c r="J25" s="13">
        <f>G25-INDEX($G$5:$G$156,MATCH(D25,$D$5:$D$156,0))</f>
        <v>0.00483709490740741</v>
      </c>
    </row>
    <row r="26" spans="1:10" ht="15" customHeight="1">
      <c r="A26" s="12">
        <v>22</v>
      </c>
      <c r="B26" s="40" t="s">
        <v>93</v>
      </c>
      <c r="C26" s="40" t="s">
        <v>19</v>
      </c>
      <c r="D26" s="12" t="s">
        <v>55</v>
      </c>
      <c r="E26" s="40" t="s">
        <v>62</v>
      </c>
      <c r="F26" s="29">
        <v>0.02538241898148148</v>
      </c>
      <c r="G26" s="29">
        <v>0.02538241898148148</v>
      </c>
      <c r="H26" s="12" t="str">
        <f t="shared" si="2"/>
        <v>4.04/km</v>
      </c>
      <c r="I26" s="13">
        <f t="shared" si="3"/>
        <v>0.004976458333333333</v>
      </c>
      <c r="J26" s="13">
        <f>G26-INDEX($G$5:$G$156,MATCH(D26,$D$5:$D$156,0))</f>
        <v>0.004976458333333333</v>
      </c>
    </row>
    <row r="27" spans="1:10" ht="15" customHeight="1">
      <c r="A27" s="12">
        <v>23</v>
      </c>
      <c r="B27" s="40" t="s">
        <v>94</v>
      </c>
      <c r="C27" s="40" t="s">
        <v>38</v>
      </c>
      <c r="D27" s="12" t="s">
        <v>95</v>
      </c>
      <c r="E27" s="40" t="s">
        <v>240</v>
      </c>
      <c r="F27" s="29">
        <v>0.02541753472222222</v>
      </c>
      <c r="G27" s="29">
        <v>0.02541753472222222</v>
      </c>
      <c r="H27" s="12" t="str">
        <f t="shared" si="2"/>
        <v>4.04/km</v>
      </c>
      <c r="I27" s="13">
        <f t="shared" si="3"/>
        <v>0.0050115740740740745</v>
      </c>
      <c r="J27" s="13">
        <f>G27-INDEX($G$5:$G$156,MATCH(D27,$D$5:$D$156,0))</f>
        <v>0</v>
      </c>
    </row>
    <row r="28" spans="1:10" ht="15" customHeight="1">
      <c r="A28" s="12">
        <v>24</v>
      </c>
      <c r="B28" s="40" t="s">
        <v>96</v>
      </c>
      <c r="C28" s="40" t="s">
        <v>97</v>
      </c>
      <c r="D28" s="12" t="s">
        <v>66</v>
      </c>
      <c r="E28" s="40" t="s">
        <v>240</v>
      </c>
      <c r="F28" s="29">
        <v>0.025428750000000003</v>
      </c>
      <c r="G28" s="29">
        <v>0.025428750000000003</v>
      </c>
      <c r="H28" s="12" t="str">
        <f t="shared" si="2"/>
        <v>4.04/km</v>
      </c>
      <c r="I28" s="13">
        <f t="shared" si="3"/>
        <v>0.005022789351851856</v>
      </c>
      <c r="J28" s="13">
        <f>G28-INDEX($G$5:$G$156,MATCH(D28,$D$5:$D$156,0))</f>
        <v>0.002118125000000002</v>
      </c>
    </row>
    <row r="29" spans="1:10" ht="15" customHeight="1">
      <c r="A29" s="12">
        <v>25</v>
      </c>
      <c r="B29" s="40" t="s">
        <v>98</v>
      </c>
      <c r="C29" s="40" t="s">
        <v>35</v>
      </c>
      <c r="D29" s="12" t="s">
        <v>99</v>
      </c>
      <c r="E29" s="40" t="s">
        <v>238</v>
      </c>
      <c r="F29" s="29">
        <v>0.02557939814814815</v>
      </c>
      <c r="G29" s="29">
        <v>0.02557939814814815</v>
      </c>
      <c r="H29" s="12" t="str">
        <f t="shared" si="2"/>
        <v>4.06/km</v>
      </c>
      <c r="I29" s="13">
        <f t="shared" si="3"/>
        <v>0.005173437500000003</v>
      </c>
      <c r="J29" s="13">
        <f>G29-INDEX($G$5:$G$156,MATCH(D29,$D$5:$D$156,0))</f>
        <v>0</v>
      </c>
    </row>
    <row r="30" spans="1:10" ht="15" customHeight="1">
      <c r="A30" s="12">
        <v>26</v>
      </c>
      <c r="B30" s="40" t="s">
        <v>101</v>
      </c>
      <c r="C30" s="40" t="s">
        <v>29</v>
      </c>
      <c r="D30" s="12" t="s">
        <v>55</v>
      </c>
      <c r="E30" s="40" t="s">
        <v>72</v>
      </c>
      <c r="F30" s="29">
        <v>0.025695347222222224</v>
      </c>
      <c r="G30" s="29">
        <v>0.025695347222222224</v>
      </c>
      <c r="H30" s="12" t="str">
        <f t="shared" si="2"/>
        <v>4.07/km</v>
      </c>
      <c r="I30" s="13">
        <f t="shared" si="3"/>
        <v>0.0052893865740740766</v>
      </c>
      <c r="J30" s="13">
        <f>G30-INDEX($G$5:$G$156,MATCH(D30,$D$5:$D$156,0))</f>
        <v>0.0052893865740740766</v>
      </c>
    </row>
    <row r="31" spans="1:10" ht="15" customHeight="1">
      <c r="A31" s="12">
        <v>27</v>
      </c>
      <c r="B31" s="40" t="s">
        <v>102</v>
      </c>
      <c r="C31" s="40" t="s">
        <v>103</v>
      </c>
      <c r="D31" s="12" t="s">
        <v>55</v>
      </c>
      <c r="E31" s="40" t="s">
        <v>62</v>
      </c>
      <c r="F31" s="29">
        <v>0.02571766203703704</v>
      </c>
      <c r="G31" s="29">
        <v>0.02571766203703704</v>
      </c>
      <c r="H31" s="12" t="str">
        <f t="shared" si="2"/>
        <v>4.07/km</v>
      </c>
      <c r="I31" s="13">
        <f t="shared" si="3"/>
        <v>0.005311701388888892</v>
      </c>
      <c r="J31" s="13">
        <f>G31-INDEX($G$5:$G$156,MATCH(D31,$D$5:$D$156,0))</f>
        <v>0.005311701388888892</v>
      </c>
    </row>
    <row r="32" spans="1:10" ht="15" customHeight="1">
      <c r="A32" s="12">
        <v>28</v>
      </c>
      <c r="B32" s="40" t="s">
        <v>104</v>
      </c>
      <c r="C32" s="40" t="s">
        <v>105</v>
      </c>
      <c r="D32" s="12" t="s">
        <v>99</v>
      </c>
      <c r="E32" s="40" t="s">
        <v>239</v>
      </c>
      <c r="F32" s="29">
        <v>0.02574109953703704</v>
      </c>
      <c r="G32" s="29">
        <v>0.02574109953703704</v>
      </c>
      <c r="H32" s="12" t="str">
        <f t="shared" si="2"/>
        <v>4.07/km</v>
      </c>
      <c r="I32" s="13">
        <f t="shared" si="3"/>
        <v>0.005335138888888893</v>
      </c>
      <c r="J32" s="13">
        <f>G32-INDEX($G$5:$G$156,MATCH(D32,$D$5:$D$156,0))</f>
        <v>0.00016170138888889005</v>
      </c>
    </row>
    <row r="33" spans="1:10" ht="15" customHeight="1">
      <c r="A33" s="12">
        <v>29</v>
      </c>
      <c r="B33" s="40" t="s">
        <v>106</v>
      </c>
      <c r="C33" s="40" t="s">
        <v>41</v>
      </c>
      <c r="D33" s="12" t="s">
        <v>107</v>
      </c>
      <c r="E33" s="40" t="s">
        <v>108</v>
      </c>
      <c r="F33" s="29">
        <v>0.02583373842592593</v>
      </c>
      <c r="G33" s="29">
        <v>0.02583373842592593</v>
      </c>
      <c r="H33" s="12" t="str">
        <f t="shared" si="2"/>
        <v>4.08/km</v>
      </c>
      <c r="I33" s="13">
        <f t="shared" si="3"/>
        <v>0.005427777777777781</v>
      </c>
      <c r="J33" s="13">
        <f>G33-INDEX($G$5:$G$156,MATCH(D33,$D$5:$D$156,0))</f>
        <v>0</v>
      </c>
    </row>
    <row r="34" spans="1:10" ht="15" customHeight="1">
      <c r="A34" s="12">
        <v>30</v>
      </c>
      <c r="B34" s="40" t="s">
        <v>109</v>
      </c>
      <c r="C34" s="40" t="s">
        <v>20</v>
      </c>
      <c r="D34" s="12" t="s">
        <v>99</v>
      </c>
      <c r="E34" s="40" t="s">
        <v>59</v>
      </c>
      <c r="F34" s="29">
        <v>0.025845416666666666</v>
      </c>
      <c r="G34" s="29">
        <v>0.025845416666666666</v>
      </c>
      <c r="H34" s="12" t="str">
        <f t="shared" si="2"/>
        <v>4.08/km</v>
      </c>
      <c r="I34" s="13">
        <f t="shared" si="3"/>
        <v>0.005439456018518519</v>
      </c>
      <c r="J34" s="13">
        <f>G34-INDEX($G$5:$G$156,MATCH(D34,$D$5:$D$156,0))</f>
        <v>0.00026601851851851613</v>
      </c>
    </row>
    <row r="35" spans="1:10" ht="15" customHeight="1">
      <c r="A35" s="12">
        <v>31</v>
      </c>
      <c r="B35" s="40" t="s">
        <v>110</v>
      </c>
      <c r="C35" s="40" t="s">
        <v>111</v>
      </c>
      <c r="D35" s="12" t="s">
        <v>61</v>
      </c>
      <c r="E35" s="40" t="s">
        <v>62</v>
      </c>
      <c r="F35" s="29">
        <v>0.0260306712962963</v>
      </c>
      <c r="G35" s="29">
        <v>0.0260306712962963</v>
      </c>
      <c r="H35" s="12" t="str">
        <f t="shared" si="2"/>
        <v>4.10/km</v>
      </c>
      <c r="I35" s="13">
        <f t="shared" si="3"/>
        <v>0.005624710648148151</v>
      </c>
      <c r="J35" s="13">
        <f>G35-INDEX($G$5:$G$156,MATCH(D35,$D$5:$D$156,0))</f>
        <v>0.004039166666666667</v>
      </c>
    </row>
    <row r="36" spans="1:10" ht="15" customHeight="1">
      <c r="A36" s="12">
        <v>32</v>
      </c>
      <c r="B36" s="40" t="s">
        <v>112</v>
      </c>
      <c r="C36" s="40" t="s">
        <v>27</v>
      </c>
      <c r="D36" s="12" t="s">
        <v>61</v>
      </c>
      <c r="E36" s="40" t="s">
        <v>69</v>
      </c>
      <c r="F36" s="29">
        <v>0.02605388888888889</v>
      </c>
      <c r="G36" s="29">
        <v>0.02605388888888889</v>
      </c>
      <c r="H36" s="12" t="str">
        <f t="shared" si="2"/>
        <v>4.10/km</v>
      </c>
      <c r="I36" s="13">
        <f t="shared" si="3"/>
        <v>0.005647928240740743</v>
      </c>
      <c r="J36" s="13">
        <f>G36-INDEX($G$5:$G$156,MATCH(D36,$D$5:$D$156,0))</f>
        <v>0.004062384259259259</v>
      </c>
    </row>
    <row r="37" spans="1:10" ht="15" customHeight="1">
      <c r="A37" s="12">
        <v>33</v>
      </c>
      <c r="B37" s="40" t="s">
        <v>113</v>
      </c>
      <c r="C37" s="40" t="s">
        <v>21</v>
      </c>
      <c r="D37" s="12" t="s">
        <v>83</v>
      </c>
      <c r="E37" s="40" t="s">
        <v>114</v>
      </c>
      <c r="F37" s="29">
        <v>0.026122754629629628</v>
      </c>
      <c r="G37" s="29">
        <v>0.026122754629629628</v>
      </c>
      <c r="H37" s="12" t="str">
        <f t="shared" si="2"/>
        <v>4.11/km</v>
      </c>
      <c r="I37" s="13">
        <f t="shared" si="3"/>
        <v>0.005716793981481481</v>
      </c>
      <c r="J37" s="13">
        <f>G37-INDEX($G$5:$G$156,MATCH(D37,$D$5:$D$156,0))</f>
        <v>0.001723553240740739</v>
      </c>
    </row>
    <row r="38" spans="1:10" ht="15" customHeight="1">
      <c r="A38" s="12">
        <v>34</v>
      </c>
      <c r="B38" s="40" t="s">
        <v>115</v>
      </c>
      <c r="C38" s="40" t="s">
        <v>29</v>
      </c>
      <c r="D38" s="12" t="s">
        <v>55</v>
      </c>
      <c r="E38" s="40" t="s">
        <v>81</v>
      </c>
      <c r="F38" s="29">
        <v>0.02644777777777778</v>
      </c>
      <c r="G38" s="29">
        <v>0.02644777777777778</v>
      </c>
      <c r="H38" s="12" t="str">
        <f t="shared" si="2"/>
        <v>4.14/km</v>
      </c>
      <c r="I38" s="13">
        <f t="shared" si="3"/>
        <v>0.006041817129629631</v>
      </c>
      <c r="J38" s="13">
        <f>G38-INDEX($G$5:$G$156,MATCH(D38,$D$5:$D$156,0))</f>
        <v>0.006041817129629631</v>
      </c>
    </row>
    <row r="39" spans="1:10" ht="15" customHeight="1">
      <c r="A39" s="12">
        <v>35</v>
      </c>
      <c r="B39" s="40" t="s">
        <v>116</v>
      </c>
      <c r="C39" s="40" t="s">
        <v>25</v>
      </c>
      <c r="D39" s="12" t="s">
        <v>66</v>
      </c>
      <c r="E39" s="40" t="s">
        <v>77</v>
      </c>
      <c r="F39" s="29">
        <v>0.026609305555555556</v>
      </c>
      <c r="G39" s="29">
        <v>0.026609305555555556</v>
      </c>
      <c r="H39" s="12" t="str">
        <f t="shared" si="2"/>
        <v>4.15/km</v>
      </c>
      <c r="I39" s="13">
        <f t="shared" si="3"/>
        <v>0.006203344907407409</v>
      </c>
      <c r="J39" s="13">
        <f>G39-INDEX($G$5:$G$156,MATCH(D39,$D$5:$D$156,0))</f>
        <v>0.0032986805555555547</v>
      </c>
    </row>
    <row r="40" spans="1:10" ht="15" customHeight="1">
      <c r="A40" s="12">
        <v>36</v>
      </c>
      <c r="B40" s="40" t="s">
        <v>82</v>
      </c>
      <c r="C40" s="40" t="s">
        <v>117</v>
      </c>
      <c r="D40" s="12" t="s">
        <v>118</v>
      </c>
      <c r="E40" s="40" t="s">
        <v>69</v>
      </c>
      <c r="F40" s="29">
        <v>0.02702636574074074</v>
      </c>
      <c r="G40" s="29">
        <v>0.02702636574074074</v>
      </c>
      <c r="H40" s="12" t="str">
        <f t="shared" si="2"/>
        <v>4.19/km</v>
      </c>
      <c r="I40" s="13">
        <f t="shared" si="3"/>
        <v>0.006620405092592593</v>
      </c>
      <c r="J40" s="13">
        <f>G40-INDEX($G$5:$G$156,MATCH(D40,$D$5:$D$156,0))</f>
        <v>0</v>
      </c>
    </row>
    <row r="41" spans="1:10" ht="15" customHeight="1">
      <c r="A41" s="16">
        <v>37</v>
      </c>
      <c r="B41" s="42" t="s">
        <v>119</v>
      </c>
      <c r="C41" s="42" t="s">
        <v>120</v>
      </c>
      <c r="D41" s="16" t="s">
        <v>66</v>
      </c>
      <c r="E41" s="42" t="s">
        <v>43</v>
      </c>
      <c r="F41" s="31">
        <v>0.027026111111111112</v>
      </c>
      <c r="G41" s="31">
        <v>0.027026111111111112</v>
      </c>
      <c r="H41" s="16" t="str">
        <f t="shared" si="2"/>
        <v>4.19/km</v>
      </c>
      <c r="I41" s="21">
        <f t="shared" si="3"/>
        <v>0.006620150462962965</v>
      </c>
      <c r="J41" s="21">
        <f>G41-INDEX($G$5:$G$156,MATCH(D41,$D$5:$D$156,0))</f>
        <v>0.0037154861111111104</v>
      </c>
    </row>
    <row r="42" spans="1:10" ht="15" customHeight="1">
      <c r="A42" s="16">
        <v>38</v>
      </c>
      <c r="B42" s="42" t="s">
        <v>121</v>
      </c>
      <c r="C42" s="42" t="s">
        <v>13</v>
      </c>
      <c r="D42" s="16" t="s">
        <v>66</v>
      </c>
      <c r="E42" s="42" t="s">
        <v>43</v>
      </c>
      <c r="F42" s="31">
        <v>0.027048900462962964</v>
      </c>
      <c r="G42" s="31">
        <v>0.027048900462962964</v>
      </c>
      <c r="H42" s="16" t="str">
        <f t="shared" si="2"/>
        <v>4.20/km</v>
      </c>
      <c r="I42" s="21">
        <f t="shared" si="3"/>
        <v>0.006642939814814817</v>
      </c>
      <c r="J42" s="21">
        <f>G42-INDEX($G$5:$G$156,MATCH(D42,$D$5:$D$156,0))</f>
        <v>0.0037382754629629623</v>
      </c>
    </row>
    <row r="43" spans="1:10" ht="15" customHeight="1">
      <c r="A43" s="12">
        <v>39</v>
      </c>
      <c r="B43" s="40" t="s">
        <v>122</v>
      </c>
      <c r="C43" s="40" t="s">
        <v>25</v>
      </c>
      <c r="D43" s="12" t="s">
        <v>123</v>
      </c>
      <c r="E43" s="40" t="s">
        <v>124</v>
      </c>
      <c r="F43" s="29">
        <v>0.027083449074074072</v>
      </c>
      <c r="G43" s="29">
        <v>0.027083449074074072</v>
      </c>
      <c r="H43" s="12" t="str">
        <f t="shared" si="2"/>
        <v>4.20/km</v>
      </c>
      <c r="I43" s="13">
        <f t="shared" si="3"/>
        <v>0.006677488425925925</v>
      </c>
      <c r="J43" s="13">
        <f>G43-INDEX($G$5:$G$156,MATCH(D43,$D$5:$D$156,0))</f>
        <v>0</v>
      </c>
    </row>
    <row r="44" spans="1:10" ht="15" customHeight="1">
      <c r="A44" s="12">
        <v>40</v>
      </c>
      <c r="B44" s="40" t="s">
        <v>125</v>
      </c>
      <c r="C44" s="40" t="s">
        <v>126</v>
      </c>
      <c r="D44" s="12" t="s">
        <v>66</v>
      </c>
      <c r="E44" s="40" t="s">
        <v>127</v>
      </c>
      <c r="F44" s="29">
        <v>0.02715361111111111</v>
      </c>
      <c r="G44" s="29">
        <v>0.02715361111111111</v>
      </c>
      <c r="H44" s="12" t="str">
        <f t="shared" si="2"/>
        <v>4.21/km</v>
      </c>
      <c r="I44" s="13">
        <f t="shared" si="3"/>
        <v>0.006747650462962964</v>
      </c>
      <c r="J44" s="13">
        <f>G44-INDEX($G$5:$G$156,MATCH(D44,$D$5:$D$156,0))</f>
        <v>0.0038429861111111095</v>
      </c>
    </row>
    <row r="45" spans="1:10" ht="15" customHeight="1">
      <c r="A45" s="12">
        <v>41</v>
      </c>
      <c r="B45" s="40" t="s">
        <v>128</v>
      </c>
      <c r="C45" s="40" t="s">
        <v>129</v>
      </c>
      <c r="D45" s="12" t="s">
        <v>66</v>
      </c>
      <c r="E45" s="40" t="s">
        <v>77</v>
      </c>
      <c r="F45" s="29">
        <v>0.027234664351851855</v>
      </c>
      <c r="G45" s="29">
        <v>0.027234664351851855</v>
      </c>
      <c r="H45" s="12" t="str">
        <f t="shared" si="2"/>
        <v>4.21/km</v>
      </c>
      <c r="I45" s="13">
        <f t="shared" si="3"/>
        <v>0.006828703703703708</v>
      </c>
      <c r="J45" s="13">
        <f>G45-INDEX($G$5:$G$156,MATCH(D45,$D$5:$D$156,0))</f>
        <v>0.003924039351851854</v>
      </c>
    </row>
    <row r="46" spans="1:10" ht="15" customHeight="1">
      <c r="A46" s="12">
        <v>42</v>
      </c>
      <c r="B46" s="40" t="s">
        <v>130</v>
      </c>
      <c r="C46" s="40" t="s">
        <v>45</v>
      </c>
      <c r="D46" s="12" t="s">
        <v>99</v>
      </c>
      <c r="E46" s="40" t="s">
        <v>81</v>
      </c>
      <c r="F46" s="29">
        <v>0.02729170138888889</v>
      </c>
      <c r="G46" s="29">
        <v>0.02729170138888889</v>
      </c>
      <c r="H46" s="12" t="str">
        <f t="shared" si="2"/>
        <v>4.22/km</v>
      </c>
      <c r="I46" s="13">
        <f t="shared" si="3"/>
        <v>0.006885740740740744</v>
      </c>
      <c r="J46" s="13">
        <f>G46-INDEX($G$5:$G$156,MATCH(D46,$D$5:$D$156,0))</f>
        <v>0.0017123032407407417</v>
      </c>
    </row>
    <row r="47" spans="1:10" ht="15" customHeight="1">
      <c r="A47" s="12">
        <v>43</v>
      </c>
      <c r="B47" s="40" t="s">
        <v>131</v>
      </c>
      <c r="C47" s="40" t="s">
        <v>33</v>
      </c>
      <c r="D47" s="12" t="s">
        <v>61</v>
      </c>
      <c r="E47" s="40" t="s">
        <v>240</v>
      </c>
      <c r="F47" s="29">
        <v>0.02757002314814815</v>
      </c>
      <c r="G47" s="29">
        <v>0.02757002314814815</v>
      </c>
      <c r="H47" s="12" t="str">
        <f t="shared" si="2"/>
        <v>4.25/km</v>
      </c>
      <c r="I47" s="13">
        <f t="shared" si="3"/>
        <v>0.007164062500000002</v>
      </c>
      <c r="J47" s="13">
        <f>G47-INDEX($G$5:$G$156,MATCH(D47,$D$5:$D$156,0))</f>
        <v>0.005578518518518517</v>
      </c>
    </row>
    <row r="48" spans="1:10" ht="15" customHeight="1">
      <c r="A48" s="12">
        <v>44</v>
      </c>
      <c r="B48" s="40" t="s">
        <v>132</v>
      </c>
      <c r="C48" s="40" t="s">
        <v>23</v>
      </c>
      <c r="D48" s="12" t="s">
        <v>55</v>
      </c>
      <c r="E48" s="40" t="s">
        <v>81</v>
      </c>
      <c r="F48" s="29">
        <v>0.02762818287037037</v>
      </c>
      <c r="G48" s="29">
        <v>0.02762818287037037</v>
      </c>
      <c r="H48" s="12" t="str">
        <f t="shared" si="2"/>
        <v>4.25/km</v>
      </c>
      <c r="I48" s="13">
        <f t="shared" si="3"/>
        <v>0.007222222222222224</v>
      </c>
      <c r="J48" s="13">
        <f>G48-INDEX($G$5:$G$156,MATCH(D48,$D$5:$D$156,0))</f>
        <v>0.007222222222222224</v>
      </c>
    </row>
    <row r="49" spans="1:10" ht="15" customHeight="1">
      <c r="A49" s="12">
        <v>45</v>
      </c>
      <c r="B49" s="40" t="s">
        <v>133</v>
      </c>
      <c r="C49" s="40" t="s">
        <v>12</v>
      </c>
      <c r="D49" s="12" t="s">
        <v>83</v>
      </c>
      <c r="E49" s="40" t="s">
        <v>72</v>
      </c>
      <c r="F49" s="29">
        <v>0.027650648148148146</v>
      </c>
      <c r="G49" s="29">
        <v>0.027650648148148146</v>
      </c>
      <c r="H49" s="12" t="str">
        <f t="shared" si="2"/>
        <v>4.25/km</v>
      </c>
      <c r="I49" s="13">
        <f t="shared" si="3"/>
        <v>0.007244687499999999</v>
      </c>
      <c r="J49" s="13">
        <f>G49-INDEX($G$5:$G$156,MATCH(D49,$D$5:$D$156,0))</f>
        <v>0.0032514467592592577</v>
      </c>
    </row>
    <row r="50" spans="1:10" ht="15" customHeight="1">
      <c r="A50" s="12">
        <v>46</v>
      </c>
      <c r="B50" s="40" t="s">
        <v>134</v>
      </c>
      <c r="C50" s="40" t="s">
        <v>13</v>
      </c>
      <c r="D50" s="12" t="s">
        <v>66</v>
      </c>
      <c r="E50" s="40" t="s">
        <v>67</v>
      </c>
      <c r="F50" s="29">
        <v>0.02767462962962963</v>
      </c>
      <c r="G50" s="29">
        <v>0.02767462962962963</v>
      </c>
      <c r="H50" s="12" t="str">
        <f t="shared" si="2"/>
        <v>4.26/km</v>
      </c>
      <c r="I50" s="13">
        <f t="shared" si="3"/>
        <v>0.007268668981481482</v>
      </c>
      <c r="J50" s="13">
        <f>G50-INDEX($G$5:$G$156,MATCH(D50,$D$5:$D$156,0))</f>
        <v>0.004364004629629627</v>
      </c>
    </row>
    <row r="51" spans="1:10" ht="15" customHeight="1">
      <c r="A51" s="12">
        <v>47</v>
      </c>
      <c r="B51" s="40" t="s">
        <v>135</v>
      </c>
      <c r="C51" s="40" t="s">
        <v>39</v>
      </c>
      <c r="D51" s="12" t="s">
        <v>85</v>
      </c>
      <c r="E51" s="40" t="s">
        <v>89</v>
      </c>
      <c r="F51" s="29">
        <v>0.0278125</v>
      </c>
      <c r="G51" s="29">
        <v>0.0278125</v>
      </c>
      <c r="H51" s="12" t="str">
        <f t="shared" si="2"/>
        <v>4.27/km</v>
      </c>
      <c r="I51" s="13">
        <f t="shared" si="3"/>
        <v>0.007406539351851853</v>
      </c>
      <c r="J51" s="13">
        <f>G51-INDEX($G$5:$G$156,MATCH(D51,$D$5:$D$156,0))</f>
        <v>0.0032523148148148155</v>
      </c>
    </row>
    <row r="52" spans="1:10" ht="15" customHeight="1">
      <c r="A52" s="12">
        <v>48</v>
      </c>
      <c r="B52" s="40" t="s">
        <v>136</v>
      </c>
      <c r="C52" s="40" t="s">
        <v>20</v>
      </c>
      <c r="D52" s="12" t="s">
        <v>85</v>
      </c>
      <c r="E52" s="40" t="s">
        <v>81</v>
      </c>
      <c r="F52" s="29">
        <v>0.02782414351851852</v>
      </c>
      <c r="G52" s="29">
        <v>0.02782414351851852</v>
      </c>
      <c r="H52" s="12" t="str">
        <f t="shared" si="2"/>
        <v>4.27/km</v>
      </c>
      <c r="I52" s="13">
        <f t="shared" si="3"/>
        <v>0.007418182870370372</v>
      </c>
      <c r="J52" s="13">
        <f>G52-INDEX($G$5:$G$156,MATCH(D52,$D$5:$D$156,0))</f>
        <v>0.003263958333333334</v>
      </c>
    </row>
    <row r="53" spans="1:10" ht="15" customHeight="1">
      <c r="A53" s="12">
        <v>49</v>
      </c>
      <c r="B53" s="40" t="s">
        <v>137</v>
      </c>
      <c r="C53" s="40" t="s">
        <v>28</v>
      </c>
      <c r="D53" s="12" t="s">
        <v>66</v>
      </c>
      <c r="E53" s="40" t="s">
        <v>81</v>
      </c>
      <c r="F53" s="29">
        <v>0.027859016203703704</v>
      </c>
      <c r="G53" s="29">
        <v>0.027859016203703704</v>
      </c>
      <c r="H53" s="12" t="str">
        <f t="shared" si="2"/>
        <v>4.27/km</v>
      </c>
      <c r="I53" s="13">
        <f t="shared" si="3"/>
        <v>0.0074530555555555565</v>
      </c>
      <c r="J53" s="13">
        <f>G53-INDEX($G$5:$G$156,MATCH(D53,$D$5:$D$156,0))</f>
        <v>0.004548391203703702</v>
      </c>
    </row>
    <row r="54" spans="1:10" ht="15" customHeight="1">
      <c r="A54" s="12">
        <v>50</v>
      </c>
      <c r="B54" s="40" t="s">
        <v>138</v>
      </c>
      <c r="C54" s="40" t="s">
        <v>139</v>
      </c>
      <c r="D54" s="12" t="s">
        <v>55</v>
      </c>
      <c r="E54" s="40" t="s">
        <v>81</v>
      </c>
      <c r="F54" s="29">
        <v>0.02790553240740741</v>
      </c>
      <c r="G54" s="29">
        <v>0.02790553240740741</v>
      </c>
      <c r="H54" s="12" t="str">
        <f t="shared" si="2"/>
        <v>4.28/km</v>
      </c>
      <c r="I54" s="13">
        <f t="shared" si="3"/>
        <v>0.007499571759259263</v>
      </c>
      <c r="J54" s="13">
        <f>G54-INDEX($G$5:$G$156,MATCH(D54,$D$5:$D$156,0))</f>
        <v>0.007499571759259263</v>
      </c>
    </row>
    <row r="55" spans="1:10" ht="15" customHeight="1">
      <c r="A55" s="12">
        <v>51</v>
      </c>
      <c r="B55" s="40" t="s">
        <v>140</v>
      </c>
      <c r="C55" s="40" t="s">
        <v>19</v>
      </c>
      <c r="D55" s="12" t="s">
        <v>61</v>
      </c>
      <c r="E55" s="40" t="s">
        <v>81</v>
      </c>
      <c r="F55" s="29">
        <v>0.02791685185185185</v>
      </c>
      <c r="G55" s="29">
        <v>0.02791685185185185</v>
      </c>
      <c r="H55" s="12" t="str">
        <f t="shared" si="2"/>
        <v>4.28/km</v>
      </c>
      <c r="I55" s="13">
        <f t="shared" si="3"/>
        <v>0.007510891203703702</v>
      </c>
      <c r="J55" s="13">
        <f>G55-INDEX($G$5:$G$156,MATCH(D55,$D$5:$D$156,0))</f>
        <v>0.005925347222222217</v>
      </c>
    </row>
    <row r="56" spans="1:10" ht="15" customHeight="1">
      <c r="A56" s="12">
        <v>52</v>
      </c>
      <c r="B56" s="40" t="s">
        <v>141</v>
      </c>
      <c r="C56" s="40" t="s">
        <v>22</v>
      </c>
      <c r="D56" s="12" t="s">
        <v>61</v>
      </c>
      <c r="E56" s="40" t="s">
        <v>62</v>
      </c>
      <c r="F56" s="29">
        <v>0.027951388888888887</v>
      </c>
      <c r="G56" s="29">
        <v>0.027951388888888887</v>
      </c>
      <c r="H56" s="12" t="str">
        <f t="shared" si="2"/>
        <v>4.28/km</v>
      </c>
      <c r="I56" s="13">
        <f t="shared" si="3"/>
        <v>0.00754542824074074</v>
      </c>
      <c r="J56" s="13">
        <f>G56-INDEX($G$5:$G$156,MATCH(D56,$D$5:$D$156,0))</f>
        <v>0.005959884259259255</v>
      </c>
    </row>
    <row r="57" spans="1:10" ht="15" customHeight="1">
      <c r="A57" s="12">
        <v>53</v>
      </c>
      <c r="B57" s="40" t="s">
        <v>142</v>
      </c>
      <c r="C57" s="40" t="s">
        <v>19</v>
      </c>
      <c r="D57" s="12" t="s">
        <v>55</v>
      </c>
      <c r="E57" s="40" t="s">
        <v>240</v>
      </c>
      <c r="F57" s="29">
        <v>0.028252754629629628</v>
      </c>
      <c r="G57" s="29">
        <v>0.028252754629629628</v>
      </c>
      <c r="H57" s="12" t="str">
        <f t="shared" si="2"/>
        <v>4.31/km</v>
      </c>
      <c r="I57" s="13">
        <f t="shared" si="3"/>
        <v>0.00784679398148148</v>
      </c>
      <c r="J57" s="13">
        <f>G57-INDEX($G$5:$G$156,MATCH(D57,$D$5:$D$156,0))</f>
        <v>0.00784679398148148</v>
      </c>
    </row>
    <row r="58" spans="1:10" ht="15" customHeight="1">
      <c r="A58" s="12">
        <v>54</v>
      </c>
      <c r="B58" s="40" t="s">
        <v>143</v>
      </c>
      <c r="C58" s="40" t="s">
        <v>52</v>
      </c>
      <c r="D58" s="12" t="s">
        <v>66</v>
      </c>
      <c r="E58" s="40" t="s">
        <v>72</v>
      </c>
      <c r="F58" s="29">
        <v>0.028288055555555556</v>
      </c>
      <c r="G58" s="29">
        <v>0.028288055555555556</v>
      </c>
      <c r="H58" s="12" t="str">
        <f t="shared" si="2"/>
        <v>4.32/km</v>
      </c>
      <c r="I58" s="13">
        <f t="shared" si="3"/>
        <v>0.007882094907407409</v>
      </c>
      <c r="J58" s="13">
        <f>G58-INDEX($G$5:$G$156,MATCH(D58,$D$5:$D$156,0))</f>
        <v>0.004977430555555554</v>
      </c>
    </row>
    <row r="59" spans="1:10" ht="15" customHeight="1">
      <c r="A59" s="12">
        <v>55</v>
      </c>
      <c r="B59" s="40" t="s">
        <v>144</v>
      </c>
      <c r="C59" s="40" t="s">
        <v>17</v>
      </c>
      <c r="D59" s="12" t="s">
        <v>85</v>
      </c>
      <c r="E59" s="40" t="s">
        <v>74</v>
      </c>
      <c r="F59" s="29">
        <v>0.028299548611111114</v>
      </c>
      <c r="G59" s="29">
        <v>0.028299548611111114</v>
      </c>
      <c r="H59" s="12" t="str">
        <f t="shared" si="2"/>
        <v>4.32/km</v>
      </c>
      <c r="I59" s="13">
        <f t="shared" si="3"/>
        <v>0.007893587962962967</v>
      </c>
      <c r="J59" s="13">
        <f>G59-INDEX($G$5:$G$156,MATCH(D59,$D$5:$D$156,0))</f>
        <v>0.003739363425925929</v>
      </c>
    </row>
    <row r="60" spans="1:10" ht="15" customHeight="1">
      <c r="A60" s="12">
        <v>56</v>
      </c>
      <c r="B60" s="40" t="s">
        <v>145</v>
      </c>
      <c r="C60" s="40" t="s">
        <v>37</v>
      </c>
      <c r="D60" s="12" t="s">
        <v>55</v>
      </c>
      <c r="E60" s="40" t="s">
        <v>81</v>
      </c>
      <c r="F60" s="29">
        <v>0.028542685185185185</v>
      </c>
      <c r="G60" s="29">
        <v>0.028542685185185185</v>
      </c>
      <c r="H60" s="12" t="str">
        <f t="shared" si="2"/>
        <v>4.34/km</v>
      </c>
      <c r="I60" s="13">
        <f t="shared" si="3"/>
        <v>0.008136724537037038</v>
      </c>
      <c r="J60" s="13">
        <f>G60-INDEX($G$5:$G$156,MATCH(D60,$D$5:$D$156,0))</f>
        <v>0.008136724537037038</v>
      </c>
    </row>
    <row r="61" spans="1:10" ht="15" customHeight="1">
      <c r="A61" s="12">
        <v>57</v>
      </c>
      <c r="B61" s="40" t="s">
        <v>146</v>
      </c>
      <c r="C61" s="40" t="s">
        <v>21</v>
      </c>
      <c r="D61" s="12" t="s">
        <v>58</v>
      </c>
      <c r="E61" s="40" t="s">
        <v>62</v>
      </c>
      <c r="F61" s="29">
        <v>0.028599791666666666</v>
      </c>
      <c r="G61" s="29">
        <v>0.028599791666666666</v>
      </c>
      <c r="H61" s="12" t="str">
        <f t="shared" si="2"/>
        <v>4.35/km</v>
      </c>
      <c r="I61" s="13">
        <f t="shared" si="3"/>
        <v>0.008193831018518519</v>
      </c>
      <c r="J61" s="13">
        <f>G61-INDEX($G$5:$G$156,MATCH(D61,$D$5:$D$156,0))</f>
        <v>0.00798534722222222</v>
      </c>
    </row>
    <row r="62" spans="1:10" ht="15" customHeight="1">
      <c r="A62" s="12">
        <v>58</v>
      </c>
      <c r="B62" s="40" t="s">
        <v>147</v>
      </c>
      <c r="C62" s="40" t="s">
        <v>18</v>
      </c>
      <c r="D62" s="12" t="s">
        <v>99</v>
      </c>
      <c r="E62" s="40" t="s">
        <v>69</v>
      </c>
      <c r="F62" s="29">
        <v>0.028797314814814817</v>
      </c>
      <c r="G62" s="29">
        <v>0.028797314814814817</v>
      </c>
      <c r="H62" s="12" t="str">
        <f t="shared" si="2"/>
        <v>4.36/km</v>
      </c>
      <c r="I62" s="13">
        <f t="shared" si="3"/>
        <v>0.00839135416666667</v>
      </c>
      <c r="J62" s="13">
        <f>G62-INDEX($G$5:$G$156,MATCH(D62,$D$5:$D$156,0))</f>
        <v>0.0032179166666666675</v>
      </c>
    </row>
    <row r="63" spans="1:10" ht="15" customHeight="1">
      <c r="A63" s="12">
        <v>59</v>
      </c>
      <c r="B63" s="40" t="s">
        <v>148</v>
      </c>
      <c r="C63" s="40" t="s">
        <v>24</v>
      </c>
      <c r="D63" s="12" t="s">
        <v>55</v>
      </c>
      <c r="E63" s="40" t="s">
        <v>74</v>
      </c>
      <c r="F63" s="29">
        <v>0.028831921296296293</v>
      </c>
      <c r="G63" s="29">
        <v>0.028831921296296293</v>
      </c>
      <c r="H63" s="12" t="str">
        <f t="shared" si="2"/>
        <v>4.37/km</v>
      </c>
      <c r="I63" s="13">
        <f t="shared" si="3"/>
        <v>0.008425960648148146</v>
      </c>
      <c r="J63" s="13">
        <f>G63-INDEX($G$5:$G$156,MATCH(D63,$D$5:$D$156,0))</f>
        <v>0.008425960648148146</v>
      </c>
    </row>
    <row r="64" spans="1:10" ht="15" customHeight="1">
      <c r="A64" s="12">
        <v>60</v>
      </c>
      <c r="B64" s="40" t="s">
        <v>149</v>
      </c>
      <c r="C64" s="40" t="s">
        <v>45</v>
      </c>
      <c r="D64" s="12" t="s">
        <v>85</v>
      </c>
      <c r="E64" s="40" t="s">
        <v>81</v>
      </c>
      <c r="F64" s="29">
        <v>0.028854895833333335</v>
      </c>
      <c r="G64" s="29">
        <v>0.028854895833333335</v>
      </c>
      <c r="H64" s="12" t="str">
        <f t="shared" si="2"/>
        <v>4.37/km</v>
      </c>
      <c r="I64" s="13">
        <f t="shared" si="3"/>
        <v>0.008448935185185188</v>
      </c>
      <c r="J64" s="13">
        <f>G64-INDEX($G$5:$G$156,MATCH(D64,$D$5:$D$156,0))</f>
        <v>0.00429471064814815</v>
      </c>
    </row>
    <row r="65" spans="1:10" ht="15" customHeight="1">
      <c r="A65" s="12">
        <v>61</v>
      </c>
      <c r="B65" s="40" t="s">
        <v>150</v>
      </c>
      <c r="C65" s="40" t="s">
        <v>151</v>
      </c>
      <c r="D65" s="12" t="s">
        <v>61</v>
      </c>
      <c r="E65" s="40" t="s">
        <v>152</v>
      </c>
      <c r="F65" s="29">
        <v>0.028889583333333333</v>
      </c>
      <c r="G65" s="29">
        <v>0.028889583333333333</v>
      </c>
      <c r="H65" s="12" t="str">
        <f t="shared" si="2"/>
        <v>4.37/km</v>
      </c>
      <c r="I65" s="13">
        <f t="shared" si="3"/>
        <v>0.008483622685185186</v>
      </c>
      <c r="J65" s="13">
        <f>G65-INDEX($G$5:$G$156,MATCH(D65,$D$5:$D$156,0))</f>
        <v>0.006898078703703701</v>
      </c>
    </row>
    <row r="66" spans="1:10" ht="15" customHeight="1">
      <c r="A66" s="12">
        <v>62</v>
      </c>
      <c r="B66" s="40" t="s">
        <v>153</v>
      </c>
      <c r="C66" s="40" t="s">
        <v>154</v>
      </c>
      <c r="D66" s="12" t="s">
        <v>155</v>
      </c>
      <c r="E66" s="40" t="s">
        <v>62</v>
      </c>
      <c r="F66" s="29">
        <v>0.029259409722222223</v>
      </c>
      <c r="G66" s="29">
        <v>0.029259409722222223</v>
      </c>
      <c r="H66" s="12" t="str">
        <f t="shared" si="2"/>
        <v>4.41/km</v>
      </c>
      <c r="I66" s="13">
        <f t="shared" si="3"/>
        <v>0.008853449074074076</v>
      </c>
      <c r="J66" s="13">
        <f>G66-INDEX($G$5:$G$156,MATCH(D66,$D$5:$D$156,0))</f>
        <v>0</v>
      </c>
    </row>
    <row r="67" spans="1:10" ht="15" customHeight="1">
      <c r="A67" s="12">
        <v>63</v>
      </c>
      <c r="B67" s="40" t="s">
        <v>156</v>
      </c>
      <c r="C67" s="40" t="s">
        <v>26</v>
      </c>
      <c r="D67" s="12" t="s">
        <v>85</v>
      </c>
      <c r="E67" s="40" t="s">
        <v>81</v>
      </c>
      <c r="F67" s="29">
        <v>0.02932979166666667</v>
      </c>
      <c r="G67" s="29">
        <v>0.02932979166666667</v>
      </c>
      <c r="H67" s="12" t="str">
        <f t="shared" si="2"/>
        <v>4.42/km</v>
      </c>
      <c r="I67" s="13">
        <f t="shared" si="3"/>
        <v>0.008923831018518524</v>
      </c>
      <c r="J67" s="13">
        <f>G67-INDEX($G$5:$G$156,MATCH(D67,$D$5:$D$156,0))</f>
        <v>0.004769606481481486</v>
      </c>
    </row>
    <row r="68" spans="1:10" ht="15" customHeight="1">
      <c r="A68" s="12">
        <v>64</v>
      </c>
      <c r="B68" s="40" t="s">
        <v>157</v>
      </c>
      <c r="C68" s="40" t="s">
        <v>46</v>
      </c>
      <c r="D68" s="12" t="s">
        <v>155</v>
      </c>
      <c r="E68" s="40" t="s">
        <v>89</v>
      </c>
      <c r="F68" s="29">
        <v>0.02943298611111111</v>
      </c>
      <c r="G68" s="29">
        <v>0.02943298611111111</v>
      </c>
      <c r="H68" s="12" t="str">
        <f t="shared" si="2"/>
        <v>4.43/km</v>
      </c>
      <c r="I68" s="13">
        <f t="shared" si="3"/>
        <v>0.009027025462962964</v>
      </c>
      <c r="J68" s="13">
        <f>G68-INDEX($G$5:$G$156,MATCH(D68,$D$5:$D$156,0))</f>
        <v>0.00017357638888888804</v>
      </c>
    </row>
    <row r="69" spans="1:10" ht="15" customHeight="1">
      <c r="A69" s="12">
        <v>65</v>
      </c>
      <c r="B69" s="40" t="s">
        <v>158</v>
      </c>
      <c r="C69" s="40" t="s">
        <v>40</v>
      </c>
      <c r="D69" s="12" t="s">
        <v>95</v>
      </c>
      <c r="E69" s="40" t="s">
        <v>62</v>
      </c>
      <c r="F69" s="29">
        <v>0.029526261574074075</v>
      </c>
      <c r="G69" s="29">
        <v>0.029526261574074075</v>
      </c>
      <c r="H69" s="12" t="str">
        <f t="shared" si="2"/>
        <v>4.43/km</v>
      </c>
      <c r="I69" s="13">
        <f t="shared" si="3"/>
        <v>0.009120300925925928</v>
      </c>
      <c r="J69" s="13">
        <f>G69-INDEX($G$5:$G$156,MATCH(D69,$D$5:$D$156,0))</f>
        <v>0.004108726851851853</v>
      </c>
    </row>
    <row r="70" spans="1:10" ht="15" customHeight="1">
      <c r="A70" s="12">
        <v>66</v>
      </c>
      <c r="B70" s="40" t="s">
        <v>115</v>
      </c>
      <c r="C70" s="40" t="s">
        <v>18</v>
      </c>
      <c r="D70" s="12" t="s">
        <v>55</v>
      </c>
      <c r="E70" s="40" t="s">
        <v>81</v>
      </c>
      <c r="F70" s="29">
        <v>0.02959494212962963</v>
      </c>
      <c r="G70" s="29">
        <v>0.02959494212962963</v>
      </c>
      <c r="H70" s="12" t="str">
        <f t="shared" si="2"/>
        <v>4.44/km</v>
      </c>
      <c r="I70" s="13">
        <f t="shared" si="3"/>
        <v>0.009188981481481482</v>
      </c>
      <c r="J70" s="13">
        <f>G70-INDEX($G$5:$G$156,MATCH(D70,$D$5:$D$156,0))</f>
        <v>0.009188981481481482</v>
      </c>
    </row>
    <row r="71" spans="1:10" ht="15" customHeight="1">
      <c r="A71" s="12">
        <v>67</v>
      </c>
      <c r="B71" s="40" t="s">
        <v>159</v>
      </c>
      <c r="C71" s="40" t="s">
        <v>160</v>
      </c>
      <c r="D71" s="12" t="s">
        <v>83</v>
      </c>
      <c r="E71" s="40" t="s">
        <v>241</v>
      </c>
      <c r="F71" s="29">
        <v>0.029734120370370366</v>
      </c>
      <c r="G71" s="29">
        <v>0.029734120370370366</v>
      </c>
      <c r="H71" s="12" t="str">
        <f t="shared" si="2"/>
        <v>4.45/km</v>
      </c>
      <c r="I71" s="13">
        <f t="shared" si="3"/>
        <v>0.009328159722222219</v>
      </c>
      <c r="J71" s="13">
        <f>G71-INDEX($G$5:$G$156,MATCH(D71,$D$5:$D$156,0))</f>
        <v>0.005334918981481477</v>
      </c>
    </row>
    <row r="72" spans="1:10" ht="15" customHeight="1">
      <c r="A72" s="16">
        <v>68</v>
      </c>
      <c r="B72" s="42" t="s">
        <v>162</v>
      </c>
      <c r="C72" s="42" t="s">
        <v>163</v>
      </c>
      <c r="D72" s="16" t="s">
        <v>164</v>
      </c>
      <c r="E72" s="42" t="s">
        <v>43</v>
      </c>
      <c r="F72" s="31">
        <v>0.029814965277777775</v>
      </c>
      <c r="G72" s="31">
        <v>0.029814965277777775</v>
      </c>
      <c r="H72" s="16" t="str">
        <f t="shared" si="2"/>
        <v>4.46/km</v>
      </c>
      <c r="I72" s="21">
        <f t="shared" si="3"/>
        <v>0.009409004629629628</v>
      </c>
      <c r="J72" s="21">
        <f>G72-INDEX($G$5:$G$156,MATCH(D72,$D$5:$D$156,0))</f>
        <v>0</v>
      </c>
    </row>
    <row r="73" spans="1:10" ht="15" customHeight="1">
      <c r="A73" s="12">
        <v>69</v>
      </c>
      <c r="B73" s="40" t="s">
        <v>165</v>
      </c>
      <c r="C73" s="40" t="s">
        <v>24</v>
      </c>
      <c r="D73" s="12" t="s">
        <v>66</v>
      </c>
      <c r="E73" s="40" t="s">
        <v>236</v>
      </c>
      <c r="F73" s="29">
        <v>0.029850046296296295</v>
      </c>
      <c r="G73" s="29">
        <v>0.029850046296296295</v>
      </c>
      <c r="H73" s="12" t="str">
        <f t="shared" si="2"/>
        <v>4.47/km</v>
      </c>
      <c r="I73" s="13">
        <f t="shared" si="3"/>
        <v>0.009444085648148148</v>
      </c>
      <c r="J73" s="13">
        <f>G73-INDEX($G$5:$G$156,MATCH(D73,$D$5:$D$156,0))</f>
        <v>0.006539421296296293</v>
      </c>
    </row>
    <row r="74" spans="1:10" ht="15" customHeight="1">
      <c r="A74" s="12">
        <v>70</v>
      </c>
      <c r="B74" s="40" t="s">
        <v>166</v>
      </c>
      <c r="C74" s="40" t="s">
        <v>167</v>
      </c>
      <c r="D74" s="12" t="s">
        <v>85</v>
      </c>
      <c r="E74" s="40" t="s">
        <v>72</v>
      </c>
      <c r="F74" s="29">
        <v>0.03004702546296296</v>
      </c>
      <c r="G74" s="29">
        <v>0.03004702546296296</v>
      </c>
      <c r="H74" s="12" t="str">
        <f t="shared" si="2"/>
        <v>4.48/km</v>
      </c>
      <c r="I74" s="13">
        <f t="shared" si="3"/>
        <v>0.009641064814814814</v>
      </c>
      <c r="J74" s="13">
        <f>G74-INDEX($G$5:$G$156,MATCH(D74,$D$5:$D$156,0))</f>
        <v>0.005486840277777776</v>
      </c>
    </row>
    <row r="75" spans="1:10" ht="15" customHeight="1">
      <c r="A75" s="12">
        <v>71</v>
      </c>
      <c r="B75" s="40" t="s">
        <v>168</v>
      </c>
      <c r="C75" s="40" t="s">
        <v>169</v>
      </c>
      <c r="D75" s="12" t="s">
        <v>170</v>
      </c>
      <c r="E75" s="40" t="s">
        <v>81</v>
      </c>
      <c r="F75" s="29">
        <v>0.030243993055555557</v>
      </c>
      <c r="G75" s="29">
        <v>0.030243993055555557</v>
      </c>
      <c r="H75" s="12" t="str">
        <f t="shared" si="2"/>
        <v>4.50/km</v>
      </c>
      <c r="I75" s="13">
        <f t="shared" si="3"/>
        <v>0.00983803240740741</v>
      </c>
      <c r="J75" s="13">
        <f>G75-INDEX($G$5:$G$156,MATCH(D75,$D$5:$D$156,0))</f>
        <v>0</v>
      </c>
    </row>
    <row r="76" spans="1:10" ht="15" customHeight="1">
      <c r="A76" s="12">
        <v>72</v>
      </c>
      <c r="B76" s="40" t="s">
        <v>171</v>
      </c>
      <c r="C76" s="40" t="s">
        <v>42</v>
      </c>
      <c r="D76" s="12" t="s">
        <v>85</v>
      </c>
      <c r="E76" s="40" t="s">
        <v>62</v>
      </c>
      <c r="F76" s="29">
        <v>0.030370590277777776</v>
      </c>
      <c r="G76" s="29">
        <v>0.030370590277777776</v>
      </c>
      <c r="H76" s="12" t="str">
        <f t="shared" si="2"/>
        <v>4.52/km</v>
      </c>
      <c r="I76" s="13">
        <f t="shared" si="3"/>
        <v>0.009964629629629629</v>
      </c>
      <c r="J76" s="13">
        <f>G76-INDEX($G$5:$G$156,MATCH(D76,$D$5:$D$156,0))</f>
        <v>0.005810405092592591</v>
      </c>
    </row>
    <row r="77" spans="1:10" ht="15" customHeight="1">
      <c r="A77" s="12">
        <v>73</v>
      </c>
      <c r="B77" s="40" t="s">
        <v>172</v>
      </c>
      <c r="C77" s="40" t="s">
        <v>173</v>
      </c>
      <c r="D77" s="12" t="s">
        <v>155</v>
      </c>
      <c r="E77" s="40" t="s">
        <v>77</v>
      </c>
      <c r="F77" s="29">
        <v>0.030486655092592598</v>
      </c>
      <c r="G77" s="29">
        <v>0.030486655092592598</v>
      </c>
      <c r="H77" s="12" t="str">
        <f t="shared" si="2"/>
        <v>4.53/km</v>
      </c>
      <c r="I77" s="13">
        <f t="shared" si="3"/>
        <v>0.010080694444444451</v>
      </c>
      <c r="J77" s="13">
        <f>G77-INDEX($G$5:$G$156,MATCH(D77,$D$5:$D$156,0))</f>
        <v>0.001227245370370375</v>
      </c>
    </row>
    <row r="78" spans="1:10" ht="15" customHeight="1">
      <c r="A78" s="12">
        <v>74</v>
      </c>
      <c r="B78" s="40" t="s">
        <v>174</v>
      </c>
      <c r="C78" s="40" t="s">
        <v>175</v>
      </c>
      <c r="D78" s="12" t="s">
        <v>55</v>
      </c>
      <c r="E78" s="40" t="s">
        <v>59</v>
      </c>
      <c r="F78" s="29">
        <v>0.030498043981481482</v>
      </c>
      <c r="G78" s="29">
        <v>0.030498043981481482</v>
      </c>
      <c r="H78" s="12" t="str">
        <f t="shared" si="2"/>
        <v>4.53/km</v>
      </c>
      <c r="I78" s="13">
        <f t="shared" si="3"/>
        <v>0.010092083333333335</v>
      </c>
      <c r="J78" s="13">
        <f>G78-INDEX($G$5:$G$156,MATCH(D78,$D$5:$D$156,0))</f>
        <v>0.010092083333333335</v>
      </c>
    </row>
    <row r="79" spans="1:10" ht="15" customHeight="1">
      <c r="A79" s="12">
        <v>75</v>
      </c>
      <c r="B79" s="40" t="s">
        <v>176</v>
      </c>
      <c r="C79" s="40" t="s">
        <v>177</v>
      </c>
      <c r="D79" s="12" t="s">
        <v>66</v>
      </c>
      <c r="E79" s="40" t="s">
        <v>81</v>
      </c>
      <c r="F79" s="29">
        <v>0.03072949074074074</v>
      </c>
      <c r="G79" s="29">
        <v>0.03072949074074074</v>
      </c>
      <c r="H79" s="12" t="str">
        <f t="shared" si="2"/>
        <v>4.55/km</v>
      </c>
      <c r="I79" s="13">
        <f t="shared" si="3"/>
        <v>0.010323530092592594</v>
      </c>
      <c r="J79" s="13">
        <f>G79-INDEX($G$5:$G$156,MATCH(D79,$D$5:$D$156,0))</f>
        <v>0.00741886574074074</v>
      </c>
    </row>
    <row r="80" spans="1:10" ht="15" customHeight="1">
      <c r="A80" s="12">
        <v>76</v>
      </c>
      <c r="B80" s="40" t="s">
        <v>178</v>
      </c>
      <c r="C80" s="40" t="s">
        <v>129</v>
      </c>
      <c r="D80" s="12" t="s">
        <v>61</v>
      </c>
      <c r="E80" s="40" t="s">
        <v>81</v>
      </c>
      <c r="F80" s="29">
        <v>0.03086875</v>
      </c>
      <c r="G80" s="29">
        <v>0.03086875</v>
      </c>
      <c r="H80" s="12" t="str">
        <f t="shared" si="2"/>
        <v>4.56/km</v>
      </c>
      <c r="I80" s="13">
        <f t="shared" si="3"/>
        <v>0.010462789351851853</v>
      </c>
      <c r="J80" s="13">
        <f>G80-INDEX($G$5:$G$156,MATCH(D80,$D$5:$D$156,0))</f>
        <v>0.008877245370370369</v>
      </c>
    </row>
    <row r="81" spans="1:10" ht="15" customHeight="1">
      <c r="A81" s="12">
        <v>77</v>
      </c>
      <c r="B81" s="40" t="s">
        <v>179</v>
      </c>
      <c r="C81" s="40" t="s">
        <v>48</v>
      </c>
      <c r="D81" s="12" t="s">
        <v>155</v>
      </c>
      <c r="E81" s="40" t="s">
        <v>180</v>
      </c>
      <c r="F81" s="29">
        <v>0.03119212962962963</v>
      </c>
      <c r="G81" s="29">
        <v>0.03119212962962963</v>
      </c>
      <c r="H81" s="12" t="str">
        <f t="shared" si="2"/>
        <v>4.59/km</v>
      </c>
      <c r="I81" s="13">
        <f t="shared" si="3"/>
        <v>0.010786168981481482</v>
      </c>
      <c r="J81" s="13">
        <f>G81-INDEX($G$5:$G$156,MATCH(D81,$D$5:$D$156,0))</f>
        <v>0.0019327199074074056</v>
      </c>
    </row>
    <row r="82" spans="1:10" ht="15" customHeight="1">
      <c r="A82" s="12">
        <v>78</v>
      </c>
      <c r="B82" s="40" t="s">
        <v>181</v>
      </c>
      <c r="C82" s="40" t="s">
        <v>182</v>
      </c>
      <c r="D82" s="12" t="s">
        <v>83</v>
      </c>
      <c r="E82" s="40" t="s">
        <v>72</v>
      </c>
      <c r="F82" s="29">
        <v>0.0314935300925926</v>
      </c>
      <c r="G82" s="29">
        <v>0.0314935300925926</v>
      </c>
      <c r="H82" s="12" t="str">
        <f t="shared" si="2"/>
        <v>5.02/km</v>
      </c>
      <c r="I82" s="13">
        <f t="shared" si="3"/>
        <v>0.011087569444444452</v>
      </c>
      <c r="J82" s="13">
        <f>G82-INDEX($G$5:$G$156,MATCH(D82,$D$5:$D$156,0))</f>
        <v>0.00709432870370371</v>
      </c>
    </row>
    <row r="83" spans="1:10" ht="15" customHeight="1">
      <c r="A83" s="12">
        <v>79</v>
      </c>
      <c r="B83" s="40" t="s">
        <v>183</v>
      </c>
      <c r="C83" s="40" t="s">
        <v>16</v>
      </c>
      <c r="D83" s="12" t="s">
        <v>99</v>
      </c>
      <c r="E83" s="40" t="s">
        <v>89</v>
      </c>
      <c r="F83" s="29">
        <v>0.03157516203703704</v>
      </c>
      <c r="G83" s="29">
        <v>0.03157516203703704</v>
      </c>
      <c r="H83" s="12" t="str">
        <f aca="true" t="shared" si="4" ref="H83:H116">TEXT(INT((HOUR(G83)*3600+MINUTE(G83)*60+SECOND(G83))/$J$3/60),"0")&amp;"."&amp;TEXT(MOD((HOUR(G83)*3600+MINUTE(G83)*60+SECOND(G83))/$J$3,60),"00")&amp;"/km"</f>
        <v>5.03/km</v>
      </c>
      <c r="I83" s="13">
        <f aca="true" t="shared" si="5" ref="I83:I116">G83-$G$5</f>
        <v>0.01116920138888889</v>
      </c>
      <c r="J83" s="13">
        <f>G83-INDEX($G$5:$G$156,MATCH(D83,$D$5:$D$156,0))</f>
        <v>0.005995763888888887</v>
      </c>
    </row>
    <row r="84" spans="1:10" ht="15" customHeight="1">
      <c r="A84" s="12">
        <v>80</v>
      </c>
      <c r="B84" s="40" t="s">
        <v>184</v>
      </c>
      <c r="C84" s="40" t="s">
        <v>185</v>
      </c>
      <c r="D84" s="12" t="s">
        <v>155</v>
      </c>
      <c r="E84" s="40" t="s">
        <v>108</v>
      </c>
      <c r="F84" s="29">
        <v>0.03159725694444444</v>
      </c>
      <c r="G84" s="29">
        <v>0.03159725694444444</v>
      </c>
      <c r="H84" s="12" t="str">
        <f t="shared" si="4"/>
        <v>5.03/km</v>
      </c>
      <c r="I84" s="13">
        <f t="shared" si="5"/>
        <v>0.011191296296296296</v>
      </c>
      <c r="J84" s="13">
        <f>G84-INDEX($G$5:$G$156,MATCH(D84,$D$5:$D$156,0))</f>
        <v>0.0023378472222222203</v>
      </c>
    </row>
    <row r="85" spans="1:10" ht="15" customHeight="1">
      <c r="A85" s="12">
        <v>81</v>
      </c>
      <c r="B85" s="40" t="s">
        <v>50</v>
      </c>
      <c r="C85" s="40" t="s">
        <v>151</v>
      </c>
      <c r="D85" s="12" t="s">
        <v>83</v>
      </c>
      <c r="E85" s="40" t="s">
        <v>81</v>
      </c>
      <c r="F85" s="29">
        <v>0.032176331018518516</v>
      </c>
      <c r="G85" s="29">
        <v>0.032176331018518516</v>
      </c>
      <c r="H85" s="12" t="str">
        <f t="shared" si="4"/>
        <v>5.09/km</v>
      </c>
      <c r="I85" s="13">
        <f t="shared" si="5"/>
        <v>0.011770370370370369</v>
      </c>
      <c r="J85" s="13">
        <f>G85-INDEX($G$5:$G$156,MATCH(D85,$D$5:$D$156,0))</f>
        <v>0.007777129629629627</v>
      </c>
    </row>
    <row r="86" spans="1:10" ht="15" customHeight="1">
      <c r="A86" s="12">
        <v>82</v>
      </c>
      <c r="B86" s="40" t="s">
        <v>186</v>
      </c>
      <c r="C86" s="40" t="s">
        <v>187</v>
      </c>
      <c r="D86" s="12" t="s">
        <v>61</v>
      </c>
      <c r="E86" s="40" t="s">
        <v>89</v>
      </c>
      <c r="F86" s="29">
        <v>0.03228045138888889</v>
      </c>
      <c r="G86" s="29">
        <v>0.03228045138888889</v>
      </c>
      <c r="H86" s="12" t="str">
        <f t="shared" si="4"/>
        <v>5.10/km</v>
      </c>
      <c r="I86" s="13">
        <f t="shared" si="5"/>
        <v>0.011874490740740741</v>
      </c>
      <c r="J86" s="13">
        <f>G86-INDEX($G$5:$G$156,MATCH(D86,$D$5:$D$156,0))</f>
        <v>0.010288946759259256</v>
      </c>
    </row>
    <row r="87" spans="1:10" ht="15" customHeight="1">
      <c r="A87" s="16">
        <v>83</v>
      </c>
      <c r="B87" s="42" t="s">
        <v>188</v>
      </c>
      <c r="C87" s="42" t="s">
        <v>31</v>
      </c>
      <c r="D87" s="16" t="s">
        <v>170</v>
      </c>
      <c r="E87" s="42" t="s">
        <v>43</v>
      </c>
      <c r="F87" s="31">
        <v>0.0323033912037037</v>
      </c>
      <c r="G87" s="31">
        <v>0.0323033912037037</v>
      </c>
      <c r="H87" s="16" t="str">
        <f t="shared" si="4"/>
        <v>5.10/km</v>
      </c>
      <c r="I87" s="21">
        <f t="shared" si="5"/>
        <v>0.011897430555555553</v>
      </c>
      <c r="J87" s="21">
        <f>G87-INDEX($G$5:$G$156,MATCH(D87,$D$5:$D$156,0))</f>
        <v>0.0020593981481481435</v>
      </c>
    </row>
    <row r="88" spans="1:10" ht="15" customHeight="1">
      <c r="A88" s="12">
        <v>84</v>
      </c>
      <c r="B88" s="40" t="s">
        <v>189</v>
      </c>
      <c r="C88" s="40" t="s">
        <v>47</v>
      </c>
      <c r="D88" s="12" t="s">
        <v>61</v>
      </c>
      <c r="E88" s="40" t="s">
        <v>72</v>
      </c>
      <c r="F88" s="29">
        <v>0.0326396875</v>
      </c>
      <c r="G88" s="29">
        <v>0.0326396875</v>
      </c>
      <c r="H88" s="12" t="str">
        <f t="shared" si="4"/>
        <v>5.13/km</v>
      </c>
      <c r="I88" s="13">
        <f t="shared" si="5"/>
        <v>0.012233726851851853</v>
      </c>
      <c r="J88" s="13">
        <f>G88-INDEX($G$5:$G$156,MATCH(D88,$D$5:$D$156,0))</f>
        <v>0.010648182870370369</v>
      </c>
    </row>
    <row r="89" spans="1:10" ht="15" customHeight="1">
      <c r="A89" s="12">
        <v>85</v>
      </c>
      <c r="B89" s="40" t="s">
        <v>82</v>
      </c>
      <c r="C89" s="40" t="s">
        <v>190</v>
      </c>
      <c r="D89" s="12" t="s">
        <v>95</v>
      </c>
      <c r="E89" s="40" t="s">
        <v>89</v>
      </c>
      <c r="F89" s="29">
        <v>0.03273159722222222</v>
      </c>
      <c r="G89" s="29">
        <v>0.03273159722222222</v>
      </c>
      <c r="H89" s="12" t="str">
        <f t="shared" si="4"/>
        <v>5.14/km</v>
      </c>
      <c r="I89" s="13">
        <f t="shared" si="5"/>
        <v>0.012325636574074074</v>
      </c>
      <c r="J89" s="13">
        <f>G89-INDEX($G$5:$G$156,MATCH(D89,$D$5:$D$156,0))</f>
        <v>0.007314062499999999</v>
      </c>
    </row>
    <row r="90" spans="1:10" ht="15" customHeight="1">
      <c r="A90" s="12">
        <v>86</v>
      </c>
      <c r="B90" s="40" t="s">
        <v>191</v>
      </c>
      <c r="C90" s="40" t="s">
        <v>49</v>
      </c>
      <c r="D90" s="12" t="s">
        <v>118</v>
      </c>
      <c r="E90" s="40" t="s">
        <v>81</v>
      </c>
      <c r="F90" s="29">
        <v>0.0327671875</v>
      </c>
      <c r="G90" s="29">
        <v>0.0327671875</v>
      </c>
      <c r="H90" s="12" t="str">
        <f t="shared" si="4"/>
        <v>5.15/km</v>
      </c>
      <c r="I90" s="13">
        <f t="shared" si="5"/>
        <v>0.012361226851851856</v>
      </c>
      <c r="J90" s="13">
        <f>G90-INDEX($G$5:$G$156,MATCH(D90,$D$5:$D$156,0))</f>
        <v>0.005740821759259263</v>
      </c>
    </row>
    <row r="91" spans="1:10" ht="15" customHeight="1">
      <c r="A91" s="12">
        <v>87</v>
      </c>
      <c r="B91" s="40" t="s">
        <v>192</v>
      </c>
      <c r="C91" s="40" t="s">
        <v>15</v>
      </c>
      <c r="D91" s="12" t="s">
        <v>61</v>
      </c>
      <c r="E91" s="40" t="s">
        <v>81</v>
      </c>
      <c r="F91" s="29">
        <v>0.032778900462962966</v>
      </c>
      <c r="G91" s="29">
        <v>0.032778900462962966</v>
      </c>
      <c r="H91" s="12" t="str">
        <f t="shared" si="4"/>
        <v>5.15/km</v>
      </c>
      <c r="I91" s="13">
        <f t="shared" si="5"/>
        <v>0.01237293981481482</v>
      </c>
      <c r="J91" s="13">
        <f>G91-INDEX($G$5:$G$156,MATCH(D91,$D$5:$D$156,0))</f>
        <v>0.010787395833333335</v>
      </c>
    </row>
    <row r="92" spans="1:10" ht="15" customHeight="1">
      <c r="A92" s="12">
        <v>88</v>
      </c>
      <c r="B92" s="40" t="s">
        <v>94</v>
      </c>
      <c r="C92" s="40" t="s">
        <v>193</v>
      </c>
      <c r="D92" s="12" t="s">
        <v>118</v>
      </c>
      <c r="E92" s="40" t="s">
        <v>240</v>
      </c>
      <c r="F92" s="29">
        <v>0.03304434027777778</v>
      </c>
      <c r="G92" s="29">
        <v>0.03304434027777778</v>
      </c>
      <c r="H92" s="12" t="str">
        <f t="shared" si="4"/>
        <v>5.17/km</v>
      </c>
      <c r="I92" s="13">
        <f t="shared" si="5"/>
        <v>0.012638379629629631</v>
      </c>
      <c r="J92" s="13">
        <f>G92-INDEX($G$5:$G$156,MATCH(D92,$D$5:$D$156,0))</f>
        <v>0.006017974537037039</v>
      </c>
    </row>
    <row r="93" spans="1:10" ht="15" customHeight="1">
      <c r="A93" s="12">
        <v>89</v>
      </c>
      <c r="B93" s="40" t="s">
        <v>194</v>
      </c>
      <c r="C93" s="40" t="s">
        <v>18</v>
      </c>
      <c r="D93" s="12" t="s">
        <v>61</v>
      </c>
      <c r="E93" s="40" t="s">
        <v>67</v>
      </c>
      <c r="F93" s="29">
        <v>0.033056284722222225</v>
      </c>
      <c r="G93" s="29">
        <v>0.033056284722222225</v>
      </c>
      <c r="H93" s="12" t="str">
        <f t="shared" si="4"/>
        <v>5.17/km</v>
      </c>
      <c r="I93" s="13">
        <f t="shared" si="5"/>
        <v>0.012650324074074078</v>
      </c>
      <c r="J93" s="13">
        <f>G93-INDEX($G$5:$G$156,MATCH(D93,$D$5:$D$156,0))</f>
        <v>0.011064780092592593</v>
      </c>
    </row>
    <row r="94" spans="1:10" ht="15" customHeight="1">
      <c r="A94" s="12">
        <v>90</v>
      </c>
      <c r="B94" s="40" t="s">
        <v>195</v>
      </c>
      <c r="C94" s="40" t="s">
        <v>32</v>
      </c>
      <c r="D94" s="12" t="s">
        <v>61</v>
      </c>
      <c r="E94" s="40" t="s">
        <v>72</v>
      </c>
      <c r="F94" s="29">
        <v>0.033091331018518515</v>
      </c>
      <c r="G94" s="29">
        <v>0.033091331018518515</v>
      </c>
      <c r="H94" s="12" t="str">
        <f t="shared" si="4"/>
        <v>5.18/km</v>
      </c>
      <c r="I94" s="13">
        <f t="shared" si="5"/>
        <v>0.012685370370370368</v>
      </c>
      <c r="J94" s="13">
        <f>G94-INDEX($G$5:$G$156,MATCH(D94,$D$5:$D$156,0))</f>
        <v>0.011099826388888883</v>
      </c>
    </row>
    <row r="95" spans="1:10" ht="15" customHeight="1">
      <c r="A95" s="12">
        <v>91</v>
      </c>
      <c r="B95" s="40" t="s">
        <v>196</v>
      </c>
      <c r="C95" s="40" t="s">
        <v>197</v>
      </c>
      <c r="D95" s="12" t="s">
        <v>85</v>
      </c>
      <c r="E95" s="40" t="s">
        <v>72</v>
      </c>
      <c r="F95" s="29">
        <v>0.033102210648148146</v>
      </c>
      <c r="G95" s="29">
        <v>0.033102210648148146</v>
      </c>
      <c r="H95" s="12" t="str">
        <f t="shared" si="4"/>
        <v>5.18/km</v>
      </c>
      <c r="I95" s="13">
        <f t="shared" si="5"/>
        <v>0.01269625</v>
      </c>
      <c r="J95" s="13">
        <f>G95-INDEX($G$5:$G$156,MATCH(D95,$D$5:$D$156,0))</f>
        <v>0.008542025462962961</v>
      </c>
    </row>
    <row r="96" spans="1:10" ht="15" customHeight="1">
      <c r="A96" s="12">
        <v>92</v>
      </c>
      <c r="B96" s="40" t="s">
        <v>198</v>
      </c>
      <c r="C96" s="40" t="s">
        <v>199</v>
      </c>
      <c r="D96" s="12" t="s">
        <v>107</v>
      </c>
      <c r="E96" s="40" t="s">
        <v>81</v>
      </c>
      <c r="F96" s="29">
        <v>0.03325304398148148</v>
      </c>
      <c r="G96" s="29">
        <v>0.03325304398148148</v>
      </c>
      <c r="H96" s="12" t="str">
        <f t="shared" si="4"/>
        <v>5.19/km</v>
      </c>
      <c r="I96" s="13">
        <f t="shared" si="5"/>
        <v>0.012847083333333335</v>
      </c>
      <c r="J96" s="13">
        <f>G96-INDEX($G$5:$G$156,MATCH(D96,$D$5:$D$156,0))</f>
        <v>0.007419305555555554</v>
      </c>
    </row>
    <row r="97" spans="1:10" ht="15" customHeight="1">
      <c r="A97" s="12">
        <v>93</v>
      </c>
      <c r="B97" s="40" t="s">
        <v>200</v>
      </c>
      <c r="C97" s="40" t="s">
        <v>201</v>
      </c>
      <c r="D97" s="12" t="s">
        <v>66</v>
      </c>
      <c r="E97" s="40" t="s">
        <v>69</v>
      </c>
      <c r="F97" s="29">
        <v>0.0332649074074074</v>
      </c>
      <c r="G97" s="29">
        <v>0.0332649074074074</v>
      </c>
      <c r="H97" s="12" t="str">
        <f t="shared" si="4"/>
        <v>5.19/km</v>
      </c>
      <c r="I97" s="13">
        <f t="shared" si="5"/>
        <v>0.012858946759259256</v>
      </c>
      <c r="J97" s="13">
        <f>G97-INDEX($G$5:$G$156,MATCH(D97,$D$5:$D$156,0))</f>
        <v>0.009954282407407401</v>
      </c>
    </row>
    <row r="98" spans="1:10" ht="15" customHeight="1">
      <c r="A98" s="12">
        <v>94</v>
      </c>
      <c r="B98" s="40" t="s">
        <v>202</v>
      </c>
      <c r="C98" s="40" t="s">
        <v>64</v>
      </c>
      <c r="D98" s="12" t="s">
        <v>55</v>
      </c>
      <c r="E98" s="40" t="s">
        <v>89</v>
      </c>
      <c r="F98" s="29">
        <v>0.033450011574074075</v>
      </c>
      <c r="G98" s="29">
        <v>0.033450011574074075</v>
      </c>
      <c r="H98" s="12" t="str">
        <f t="shared" si="4"/>
        <v>5.21/km</v>
      </c>
      <c r="I98" s="13">
        <f t="shared" si="5"/>
        <v>0.013044050925925928</v>
      </c>
      <c r="J98" s="13">
        <f>G98-INDEX($G$5:$G$156,MATCH(D98,$D$5:$D$156,0))</f>
        <v>0.013044050925925928</v>
      </c>
    </row>
    <row r="99" spans="1:10" ht="15" customHeight="1">
      <c r="A99" s="12">
        <v>95</v>
      </c>
      <c r="B99" s="40" t="s">
        <v>203</v>
      </c>
      <c r="C99" s="40" t="s">
        <v>204</v>
      </c>
      <c r="D99" s="12" t="s">
        <v>164</v>
      </c>
      <c r="E99" s="40" t="s">
        <v>74</v>
      </c>
      <c r="F99" s="29">
        <v>0.03356517361111111</v>
      </c>
      <c r="G99" s="29">
        <v>0.03356517361111111</v>
      </c>
      <c r="H99" s="12" t="str">
        <f t="shared" si="4"/>
        <v>5.22/km</v>
      </c>
      <c r="I99" s="13">
        <f t="shared" si="5"/>
        <v>0.013159212962962963</v>
      </c>
      <c r="J99" s="13">
        <f>G99-INDEX($G$5:$G$156,MATCH(D99,$D$5:$D$156,0))</f>
        <v>0.0037502083333333346</v>
      </c>
    </row>
    <row r="100" spans="1:10" ht="15" customHeight="1">
      <c r="A100" s="12">
        <v>96</v>
      </c>
      <c r="B100" s="40" t="s">
        <v>205</v>
      </c>
      <c r="C100" s="40" t="s">
        <v>33</v>
      </c>
      <c r="D100" s="12" t="s">
        <v>83</v>
      </c>
      <c r="E100" s="40" t="s">
        <v>62</v>
      </c>
      <c r="F100" s="29">
        <v>0.033622870370370365</v>
      </c>
      <c r="G100" s="29">
        <v>0.033622870370370365</v>
      </c>
      <c r="H100" s="12" t="str">
        <f t="shared" si="4"/>
        <v>5.23/km</v>
      </c>
      <c r="I100" s="13">
        <f t="shared" si="5"/>
        <v>0.013216909722222218</v>
      </c>
      <c r="J100" s="13">
        <f>G100-INDEX($G$5:$G$156,MATCH(D100,$D$5:$D$156,0))</f>
        <v>0.009223668981481477</v>
      </c>
    </row>
    <row r="101" spans="1:10" ht="15" customHeight="1">
      <c r="A101" s="12">
        <v>97</v>
      </c>
      <c r="B101" s="40" t="s">
        <v>130</v>
      </c>
      <c r="C101" s="40" t="s">
        <v>206</v>
      </c>
      <c r="D101" s="12" t="s">
        <v>123</v>
      </c>
      <c r="E101" s="40" t="s">
        <v>81</v>
      </c>
      <c r="F101" s="29">
        <v>0.03380834490740741</v>
      </c>
      <c r="G101" s="29">
        <v>0.03380834490740741</v>
      </c>
      <c r="H101" s="12" t="str">
        <f t="shared" si="4"/>
        <v>5.25/km</v>
      </c>
      <c r="I101" s="13">
        <f t="shared" si="5"/>
        <v>0.013402384259259263</v>
      </c>
      <c r="J101" s="13">
        <f>G101-INDEX($G$5:$G$156,MATCH(D101,$D$5:$D$156,0))</f>
        <v>0.006724895833333338</v>
      </c>
    </row>
    <row r="102" spans="1:10" ht="15" customHeight="1">
      <c r="A102" s="12">
        <v>98</v>
      </c>
      <c r="B102" s="40" t="s">
        <v>149</v>
      </c>
      <c r="C102" s="40" t="s">
        <v>207</v>
      </c>
      <c r="D102" s="12" t="s">
        <v>95</v>
      </c>
      <c r="E102" s="40" t="s">
        <v>81</v>
      </c>
      <c r="F102" s="29">
        <v>0.03385510416666667</v>
      </c>
      <c r="G102" s="29">
        <v>0.03385510416666667</v>
      </c>
      <c r="H102" s="12" t="str">
        <f t="shared" si="4"/>
        <v>5.25/km</v>
      </c>
      <c r="I102" s="13">
        <f t="shared" si="5"/>
        <v>0.013449143518518523</v>
      </c>
      <c r="J102" s="13">
        <f>G102-INDEX($G$5:$G$156,MATCH(D102,$D$5:$D$156,0))</f>
        <v>0.008437569444444449</v>
      </c>
    </row>
    <row r="103" spans="1:10" ht="15" customHeight="1">
      <c r="A103" s="12">
        <v>99</v>
      </c>
      <c r="B103" s="40" t="s">
        <v>208</v>
      </c>
      <c r="C103" s="40" t="s">
        <v>45</v>
      </c>
      <c r="D103" s="12" t="s">
        <v>55</v>
      </c>
      <c r="E103" s="40" t="s">
        <v>67</v>
      </c>
      <c r="F103" s="29">
        <v>0.03410905092592593</v>
      </c>
      <c r="G103" s="29">
        <v>0.03410905092592593</v>
      </c>
      <c r="H103" s="12" t="str">
        <f t="shared" si="4"/>
        <v>5.27/km</v>
      </c>
      <c r="I103" s="13">
        <f t="shared" si="5"/>
        <v>0.013703090277777781</v>
      </c>
      <c r="J103" s="13">
        <f>G103-INDEX($G$5:$G$156,MATCH(D103,$D$5:$D$156,0))</f>
        <v>0.013703090277777781</v>
      </c>
    </row>
    <row r="104" spans="1:10" ht="15" customHeight="1">
      <c r="A104" s="12">
        <v>100</v>
      </c>
      <c r="B104" s="40" t="s">
        <v>209</v>
      </c>
      <c r="C104" s="40" t="s">
        <v>14</v>
      </c>
      <c r="D104" s="12" t="s">
        <v>61</v>
      </c>
      <c r="E104" s="40" t="s">
        <v>67</v>
      </c>
      <c r="F104" s="29">
        <v>0.0343525</v>
      </c>
      <c r="G104" s="29">
        <v>0.0343525</v>
      </c>
      <c r="H104" s="12" t="str">
        <f t="shared" si="4"/>
        <v>5.30/km</v>
      </c>
      <c r="I104" s="13">
        <f t="shared" si="5"/>
        <v>0.013946539351851854</v>
      </c>
      <c r="J104" s="13">
        <f>G104-INDEX($G$5:$G$156,MATCH(D104,$D$5:$D$156,0))</f>
        <v>0.01236099537037037</v>
      </c>
    </row>
    <row r="105" spans="1:10" ht="15" customHeight="1">
      <c r="A105" s="12">
        <v>101</v>
      </c>
      <c r="B105" s="40" t="s">
        <v>210</v>
      </c>
      <c r="C105" s="40" t="s">
        <v>211</v>
      </c>
      <c r="D105" s="12" t="s">
        <v>212</v>
      </c>
      <c r="E105" s="40" t="s">
        <v>62</v>
      </c>
      <c r="F105" s="29">
        <v>0.03465376157407408</v>
      </c>
      <c r="G105" s="29">
        <v>0.03465376157407408</v>
      </c>
      <c r="H105" s="12" t="str">
        <f t="shared" si="4"/>
        <v>5.33/km</v>
      </c>
      <c r="I105" s="13">
        <f t="shared" si="5"/>
        <v>0.014247800925925931</v>
      </c>
      <c r="J105" s="13">
        <f>G105-INDEX($G$5:$G$156,MATCH(D105,$D$5:$D$156,0))</f>
        <v>0</v>
      </c>
    </row>
    <row r="106" spans="1:10" ht="15" customHeight="1">
      <c r="A106" s="12">
        <v>102</v>
      </c>
      <c r="B106" s="40" t="s">
        <v>213</v>
      </c>
      <c r="C106" s="40" t="s">
        <v>214</v>
      </c>
      <c r="D106" s="12" t="s">
        <v>123</v>
      </c>
      <c r="E106" s="40" t="s">
        <v>240</v>
      </c>
      <c r="F106" s="29">
        <v>0.035104861111111114</v>
      </c>
      <c r="G106" s="29">
        <v>0.035104861111111114</v>
      </c>
      <c r="H106" s="12" t="str">
        <f t="shared" si="4"/>
        <v>5.37/km</v>
      </c>
      <c r="I106" s="13">
        <f t="shared" si="5"/>
        <v>0.014698900462962967</v>
      </c>
      <c r="J106" s="13">
        <f>G106-INDEX($G$5:$G$156,MATCH(D106,$D$5:$D$156,0))</f>
        <v>0.008021412037037042</v>
      </c>
    </row>
    <row r="107" spans="1:10" ht="15" customHeight="1">
      <c r="A107" s="12">
        <v>103</v>
      </c>
      <c r="B107" s="40" t="s">
        <v>215</v>
      </c>
      <c r="C107" s="40" t="s">
        <v>216</v>
      </c>
      <c r="D107" s="12" t="s">
        <v>95</v>
      </c>
      <c r="E107" s="40" t="s">
        <v>127</v>
      </c>
      <c r="F107" s="29">
        <v>0.03522074074074074</v>
      </c>
      <c r="G107" s="29">
        <v>0.03522074074074074</v>
      </c>
      <c r="H107" s="12" t="str">
        <f t="shared" si="4"/>
        <v>5.38/km</v>
      </c>
      <c r="I107" s="13">
        <f t="shared" si="5"/>
        <v>0.014814780092592593</v>
      </c>
      <c r="J107" s="13">
        <f>G107-INDEX($G$5:$G$156,MATCH(D107,$D$5:$D$156,0))</f>
        <v>0.009803206018518518</v>
      </c>
    </row>
    <row r="108" spans="1:10" ht="15" customHeight="1">
      <c r="A108" s="12">
        <v>104</v>
      </c>
      <c r="B108" s="40" t="s">
        <v>217</v>
      </c>
      <c r="C108" s="40" t="s">
        <v>34</v>
      </c>
      <c r="D108" s="12" t="s">
        <v>123</v>
      </c>
      <c r="E108" s="40" t="s">
        <v>127</v>
      </c>
      <c r="F108" s="29">
        <v>0.03523166666666667</v>
      </c>
      <c r="G108" s="29">
        <v>0.03523166666666667</v>
      </c>
      <c r="H108" s="12" t="str">
        <f t="shared" si="4"/>
        <v>5.38/km</v>
      </c>
      <c r="I108" s="13">
        <f t="shared" si="5"/>
        <v>0.014825706018518521</v>
      </c>
      <c r="J108" s="13">
        <f>G108-INDEX($G$5:$G$156,MATCH(D108,$D$5:$D$156,0))</f>
        <v>0.008148217592592596</v>
      </c>
    </row>
    <row r="109" spans="1:10" ht="15" customHeight="1">
      <c r="A109" s="12">
        <v>105</v>
      </c>
      <c r="B109" s="40" t="s">
        <v>218</v>
      </c>
      <c r="C109" s="40" t="s">
        <v>219</v>
      </c>
      <c r="D109" s="12" t="s">
        <v>155</v>
      </c>
      <c r="E109" s="40" t="s">
        <v>240</v>
      </c>
      <c r="F109" s="29">
        <v>0.035313553240740744</v>
      </c>
      <c r="G109" s="29">
        <v>0.035313553240740744</v>
      </c>
      <c r="H109" s="12" t="str">
        <f t="shared" si="4"/>
        <v>5.39/km</v>
      </c>
      <c r="I109" s="13">
        <f t="shared" si="5"/>
        <v>0.014907592592592597</v>
      </c>
      <c r="J109" s="13">
        <f>G109-INDEX($G$5:$G$156,MATCH(D109,$D$5:$D$156,0))</f>
        <v>0.006054143518518521</v>
      </c>
    </row>
    <row r="110" spans="1:10" ht="15" customHeight="1">
      <c r="A110" s="12">
        <v>106</v>
      </c>
      <c r="B110" s="40" t="s">
        <v>220</v>
      </c>
      <c r="C110" s="40" t="s">
        <v>97</v>
      </c>
      <c r="D110" s="12" t="s">
        <v>123</v>
      </c>
      <c r="E110" s="40" t="s">
        <v>81</v>
      </c>
      <c r="F110" s="29">
        <v>0.03596079861111111</v>
      </c>
      <c r="G110" s="29">
        <v>0.03596079861111111</v>
      </c>
      <c r="H110" s="12" t="str">
        <f t="shared" si="4"/>
        <v>5.45/km</v>
      </c>
      <c r="I110" s="13">
        <f t="shared" si="5"/>
        <v>0.015554837962962961</v>
      </c>
      <c r="J110" s="13">
        <f>G110-INDEX($G$5:$G$156,MATCH(D110,$D$5:$D$156,0))</f>
        <v>0.008877349537037036</v>
      </c>
    </row>
    <row r="111" spans="1:10" ht="15" customHeight="1">
      <c r="A111" s="12">
        <v>107</v>
      </c>
      <c r="B111" s="40" t="s">
        <v>221</v>
      </c>
      <c r="C111" s="40" t="s">
        <v>222</v>
      </c>
      <c r="D111" s="12" t="s">
        <v>212</v>
      </c>
      <c r="E111" s="40" t="s">
        <v>81</v>
      </c>
      <c r="F111" s="29">
        <v>0.03620431712962963</v>
      </c>
      <c r="G111" s="29">
        <v>0.03620431712962963</v>
      </c>
      <c r="H111" s="12" t="str">
        <f t="shared" si="4"/>
        <v>5.48/km</v>
      </c>
      <c r="I111" s="13">
        <f t="shared" si="5"/>
        <v>0.015798356481481486</v>
      </c>
      <c r="J111" s="13">
        <f>G111-INDEX($G$5:$G$156,MATCH(D111,$D$5:$D$156,0))</f>
        <v>0.001550555555555555</v>
      </c>
    </row>
    <row r="112" spans="1:10" ht="15" customHeight="1">
      <c r="A112" s="12">
        <v>108</v>
      </c>
      <c r="B112" s="40" t="s">
        <v>223</v>
      </c>
      <c r="C112" s="40" t="s">
        <v>129</v>
      </c>
      <c r="D112" s="12" t="s">
        <v>99</v>
      </c>
      <c r="E112" s="40" t="s">
        <v>81</v>
      </c>
      <c r="F112" s="29">
        <v>0.03621539351851852</v>
      </c>
      <c r="G112" s="29">
        <v>0.03621539351851852</v>
      </c>
      <c r="H112" s="12" t="str">
        <f t="shared" si="4"/>
        <v>5.48/km</v>
      </c>
      <c r="I112" s="13">
        <f t="shared" si="5"/>
        <v>0.01580943287037037</v>
      </c>
      <c r="J112" s="13">
        <f>G112-INDEX($G$5:$G$156,MATCH(D112,$D$5:$D$156,0))</f>
        <v>0.010635995370370369</v>
      </c>
    </row>
    <row r="113" spans="1:10" ht="15" customHeight="1">
      <c r="A113" s="12">
        <v>109</v>
      </c>
      <c r="B113" s="40" t="s">
        <v>224</v>
      </c>
      <c r="C113" s="40" t="s">
        <v>225</v>
      </c>
      <c r="D113" s="12" t="s">
        <v>155</v>
      </c>
      <c r="E113" s="40" t="s">
        <v>81</v>
      </c>
      <c r="F113" s="29">
        <v>0.03734972222222222</v>
      </c>
      <c r="G113" s="29">
        <v>0.03734972222222222</v>
      </c>
      <c r="H113" s="12" t="str">
        <f t="shared" si="4"/>
        <v>5.59/km</v>
      </c>
      <c r="I113" s="13">
        <f t="shared" si="5"/>
        <v>0.016943761574074075</v>
      </c>
      <c r="J113" s="13">
        <f>G113-INDEX($G$5:$G$156,MATCH(D113,$D$5:$D$156,0))</f>
        <v>0.008090312499999999</v>
      </c>
    </row>
    <row r="114" spans="1:10" ht="15" customHeight="1">
      <c r="A114" s="12">
        <v>110</v>
      </c>
      <c r="B114" s="40" t="s">
        <v>226</v>
      </c>
      <c r="C114" s="40" t="s">
        <v>227</v>
      </c>
      <c r="D114" s="12" t="s">
        <v>107</v>
      </c>
      <c r="E114" s="40" t="s">
        <v>81</v>
      </c>
      <c r="F114" s="29">
        <v>0.03736219907407407</v>
      </c>
      <c r="G114" s="29">
        <v>0.03736219907407407</v>
      </c>
      <c r="H114" s="12" t="str">
        <f t="shared" si="4"/>
        <v>5.59/km</v>
      </c>
      <c r="I114" s="13">
        <f t="shared" si="5"/>
        <v>0.016956238425925925</v>
      </c>
      <c r="J114" s="13">
        <f>G114-INDEX($G$5:$G$156,MATCH(D114,$D$5:$D$156,0))</f>
        <v>0.011528460648148144</v>
      </c>
    </row>
    <row r="115" spans="1:10" ht="15" customHeight="1">
      <c r="A115" s="12">
        <v>111</v>
      </c>
      <c r="B115" s="40" t="s">
        <v>228</v>
      </c>
      <c r="C115" s="40" t="s">
        <v>229</v>
      </c>
      <c r="D115" s="12" t="s">
        <v>107</v>
      </c>
      <c r="E115" s="40" t="s">
        <v>81</v>
      </c>
      <c r="F115" s="29">
        <v>0.03820666666666667</v>
      </c>
      <c r="G115" s="29">
        <v>0.03820666666666667</v>
      </c>
      <c r="H115" s="12" t="str">
        <f t="shared" si="4"/>
        <v>6.07/km</v>
      </c>
      <c r="I115" s="13">
        <f t="shared" si="5"/>
        <v>0.01780070601851852</v>
      </c>
      <c r="J115" s="13">
        <f>G115-INDEX($G$5:$G$156,MATCH(D115,$D$5:$D$156,0))</f>
        <v>0.012372928240740738</v>
      </c>
    </row>
    <row r="116" spans="1:10" ht="15" customHeight="1">
      <c r="A116" s="18">
        <v>112</v>
      </c>
      <c r="B116" s="41" t="s">
        <v>230</v>
      </c>
      <c r="C116" s="41" t="s">
        <v>231</v>
      </c>
      <c r="D116" s="18" t="s">
        <v>107</v>
      </c>
      <c r="E116" s="41" t="s">
        <v>81</v>
      </c>
      <c r="F116" s="30">
        <v>0.04248912037037037</v>
      </c>
      <c r="G116" s="30">
        <v>0.04248912037037037</v>
      </c>
      <c r="H116" s="18" t="str">
        <f t="shared" si="4"/>
        <v>6.48/km</v>
      </c>
      <c r="I116" s="20">
        <f t="shared" si="5"/>
        <v>0.022083159722222225</v>
      </c>
      <c r="J116" s="20">
        <f>G116-INDEX($G$5:$G$156,MATCH(D116,$D$5:$D$156,0))</f>
        <v>0.016655381944444443</v>
      </c>
    </row>
  </sheetData>
  <sheetProtection/>
  <autoFilter ref="A4:J11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Trofeo le torce</v>
      </c>
      <c r="B1" s="36"/>
      <c r="C1" s="37"/>
    </row>
    <row r="2" spans="1:3" ht="24" customHeight="1">
      <c r="A2" s="33" t="str">
        <f>Individuale!A2</f>
        <v> 1ª edizione</v>
      </c>
      <c r="B2" s="33"/>
      <c r="C2" s="33"/>
    </row>
    <row r="3" spans="1:3" ht="24" customHeight="1">
      <c r="A3" s="38" t="str">
        <f>Individuale!A3</f>
        <v>Sonnino (LT) Italia - Sabato 16/05/2015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5" t="s">
        <v>81</v>
      </c>
      <c r="C5" s="26">
        <v>31</v>
      </c>
    </row>
    <row r="6" spans="1:3" ht="15" customHeight="1">
      <c r="A6" s="12">
        <v>2</v>
      </c>
      <c r="B6" s="15" t="s">
        <v>62</v>
      </c>
      <c r="C6" s="22">
        <v>14</v>
      </c>
    </row>
    <row r="7" spans="1:3" ht="15" customHeight="1">
      <c r="A7" s="12">
        <v>3</v>
      </c>
      <c r="B7" s="15" t="s">
        <v>72</v>
      </c>
      <c r="C7" s="22">
        <v>10</v>
      </c>
    </row>
    <row r="8" spans="1:3" ht="15" customHeight="1">
      <c r="A8" s="12">
        <v>4</v>
      </c>
      <c r="B8" s="15" t="s">
        <v>240</v>
      </c>
      <c r="C8" s="22">
        <v>7</v>
      </c>
    </row>
    <row r="9" spans="1:3" ht="15" customHeight="1">
      <c r="A9" s="12">
        <v>5</v>
      </c>
      <c r="B9" s="15" t="s">
        <v>89</v>
      </c>
      <c r="C9" s="22">
        <v>7</v>
      </c>
    </row>
    <row r="10" spans="1:3" ht="15" customHeight="1">
      <c r="A10" s="12">
        <v>6</v>
      </c>
      <c r="B10" s="15" t="s">
        <v>69</v>
      </c>
      <c r="C10" s="22">
        <v>6</v>
      </c>
    </row>
    <row r="11" spans="1:3" ht="15" customHeight="1">
      <c r="A11" s="12">
        <v>7</v>
      </c>
      <c r="B11" s="15" t="s">
        <v>67</v>
      </c>
      <c r="C11" s="22">
        <v>5</v>
      </c>
    </row>
    <row r="12" spans="1:3" ht="15" customHeight="1">
      <c r="A12" s="12">
        <v>8</v>
      </c>
      <c r="B12" s="15" t="s">
        <v>59</v>
      </c>
      <c r="C12" s="22">
        <v>4</v>
      </c>
    </row>
    <row r="13" spans="1:3" ht="15" customHeight="1">
      <c r="A13" s="12">
        <v>9</v>
      </c>
      <c r="B13" s="15" t="s">
        <v>74</v>
      </c>
      <c r="C13" s="22">
        <v>4</v>
      </c>
    </row>
    <row r="14" spans="1:3" ht="15" customHeight="1">
      <c r="A14" s="16">
        <v>10</v>
      </c>
      <c r="B14" s="24" t="s">
        <v>43</v>
      </c>
      <c r="C14" s="27">
        <v>4</v>
      </c>
    </row>
    <row r="15" spans="1:3" ht="15" customHeight="1">
      <c r="A15" s="12">
        <v>11</v>
      </c>
      <c r="B15" s="15" t="s">
        <v>77</v>
      </c>
      <c r="C15" s="22">
        <v>4</v>
      </c>
    </row>
    <row r="16" spans="1:3" ht="15" customHeight="1">
      <c r="A16" s="12">
        <v>12</v>
      </c>
      <c r="B16" s="15" t="s">
        <v>127</v>
      </c>
      <c r="C16" s="22">
        <v>3</v>
      </c>
    </row>
    <row r="17" spans="1:3" ht="15" customHeight="1">
      <c r="A17" s="12">
        <v>13</v>
      </c>
      <c r="B17" s="15" t="s">
        <v>108</v>
      </c>
      <c r="C17" s="22">
        <v>2</v>
      </c>
    </row>
    <row r="18" spans="1:3" ht="15" customHeight="1">
      <c r="A18" s="12">
        <v>14</v>
      </c>
      <c r="B18" s="15" t="s">
        <v>161</v>
      </c>
      <c r="C18" s="22">
        <v>1</v>
      </c>
    </row>
    <row r="19" spans="1:3" ht="15" customHeight="1">
      <c r="A19" s="12">
        <v>15</v>
      </c>
      <c r="B19" s="15" t="s">
        <v>124</v>
      </c>
      <c r="C19" s="22">
        <v>1</v>
      </c>
    </row>
    <row r="20" spans="1:3" ht="15" customHeight="1">
      <c r="A20" s="12">
        <v>16</v>
      </c>
      <c r="B20" s="15" t="s">
        <v>56</v>
      </c>
      <c r="C20" s="22">
        <v>1</v>
      </c>
    </row>
    <row r="21" spans="1:3" ht="15" customHeight="1">
      <c r="A21" s="12">
        <v>17</v>
      </c>
      <c r="B21" s="15" t="s">
        <v>235</v>
      </c>
      <c r="C21" s="22">
        <v>1</v>
      </c>
    </row>
    <row r="22" spans="1:3" ht="15" customHeight="1">
      <c r="A22" s="12">
        <v>18</v>
      </c>
      <c r="B22" s="15" t="s">
        <v>239</v>
      </c>
      <c r="C22" s="22">
        <v>1</v>
      </c>
    </row>
    <row r="23" spans="1:3" ht="15" customHeight="1">
      <c r="A23" s="12">
        <v>19</v>
      </c>
      <c r="B23" s="15" t="s">
        <v>237</v>
      </c>
      <c r="C23" s="22">
        <v>1</v>
      </c>
    </row>
    <row r="24" spans="1:3" ht="15" customHeight="1">
      <c r="A24" s="12">
        <v>20</v>
      </c>
      <c r="B24" s="15" t="s">
        <v>100</v>
      </c>
      <c r="C24" s="22">
        <v>1</v>
      </c>
    </row>
    <row r="25" spans="1:3" ht="15" customHeight="1">
      <c r="A25" s="12">
        <v>21</v>
      </c>
      <c r="B25" s="15" t="s">
        <v>44</v>
      </c>
      <c r="C25" s="22">
        <v>1</v>
      </c>
    </row>
    <row r="26" spans="1:3" ht="15" customHeight="1">
      <c r="A26" s="12">
        <v>22</v>
      </c>
      <c r="B26" s="15" t="s">
        <v>114</v>
      </c>
      <c r="C26" s="22">
        <v>1</v>
      </c>
    </row>
    <row r="27" spans="1:3" ht="15" customHeight="1">
      <c r="A27" s="12">
        <v>23</v>
      </c>
      <c r="B27" s="15" t="s">
        <v>152</v>
      </c>
      <c r="C27" s="22">
        <v>1</v>
      </c>
    </row>
    <row r="28" spans="1:3" ht="15" customHeight="1">
      <c r="A28" s="18">
        <v>24</v>
      </c>
      <c r="B28" s="19" t="s">
        <v>180</v>
      </c>
      <c r="C28" s="23">
        <v>1</v>
      </c>
    </row>
    <row r="29" ht="12.75">
      <c r="C29" s="2">
        <f>SUM(C5:C28)</f>
        <v>112</v>
      </c>
    </row>
  </sheetData>
  <sheetProtection/>
  <autoFilter ref="A4:C5">
    <sortState ref="A5:C29">
      <sortCondition descending="1" sortBy="value" ref="C5:C2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2015-05-17T18:28:56Z</dcterms:modified>
  <cp:category/>
  <cp:version/>
  <cp:contentType/>
  <cp:contentStatus/>
</cp:coreProperties>
</file>