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<sst xmlns="http://schemas.openxmlformats.org/spreadsheetml/2006/main" count="442" uniqueCount="238">
  <si>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</si>
  <si>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</si>
  <si>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</si>
  <si>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</si>
  <si>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</si>
  <si>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</si>
  <si>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</si>
  <si>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</si>
  <si>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</si>
  <si>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</si>
  <si>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</si>
  <si>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Silvestri </t>
  </si>
  <si>
    <t xml:space="preserve">Simone </t>
  </si>
  <si>
    <t xml:space="preserve">Runners Club Dei Marsi </t>
  </si>
  <si>
    <t xml:space="preserve">Carfagnini </t>
  </si>
  <si>
    <t xml:space="preserve">Antonio </t>
  </si>
  <si>
    <t xml:space="preserve">Mtb Scanno </t>
  </si>
  <si>
    <t xml:space="preserve">Barbonetti </t>
  </si>
  <si>
    <t xml:space="preserve">Pierino </t>
  </si>
  <si>
    <t xml:space="preserve">Asd Runners Chieti </t>
  </si>
  <si>
    <t xml:space="preserve">Libero </t>
  </si>
  <si>
    <t xml:space="preserve">Morisi </t>
  </si>
  <si>
    <t xml:space="preserve">Opoa Plus Ultra </t>
  </si>
  <si>
    <t xml:space="preserve">Massimiliano </t>
  </si>
  <si>
    <t xml:space="preserve">Michele </t>
  </si>
  <si>
    <t xml:space="preserve">Caranfa </t>
  </si>
  <si>
    <t xml:space="preserve">Cesidio </t>
  </si>
  <si>
    <t xml:space="preserve">Massimo </t>
  </si>
  <si>
    <t xml:space="preserve">Pagliari </t>
  </si>
  <si>
    <t xml:space="preserve">Fabio </t>
  </si>
  <si>
    <t xml:space="preserve">Atina Trail Running </t>
  </si>
  <si>
    <t xml:space="preserve">Belardini </t>
  </si>
  <si>
    <t xml:space="preserve">Gianluca </t>
  </si>
  <si>
    <t xml:space="preserve">Amatori Velletri </t>
  </si>
  <si>
    <t xml:space="preserve">Fabrizio </t>
  </si>
  <si>
    <t xml:space="preserve">Oddi </t>
  </si>
  <si>
    <t xml:space="preserve">Giacomo </t>
  </si>
  <si>
    <t xml:space="preserve">Lucci </t>
  </si>
  <si>
    <t xml:space="preserve">Giampietro </t>
  </si>
  <si>
    <t xml:space="preserve">Uisp Viterbo </t>
  </si>
  <si>
    <t xml:space="preserve">Esposito </t>
  </si>
  <si>
    <t xml:space="preserve">Giuseppe </t>
  </si>
  <si>
    <t xml:space="preserve">Pizzeria Il Podista </t>
  </si>
  <si>
    <t xml:space="preserve">Danilo </t>
  </si>
  <si>
    <t xml:space="preserve">Salvatore </t>
  </si>
  <si>
    <t xml:space="preserve">Franco </t>
  </si>
  <si>
    <t xml:space="preserve">Fit Program Pescara </t>
  </si>
  <si>
    <t xml:space="preserve">Alessandro </t>
  </si>
  <si>
    <t xml:space="preserve">Tarullo </t>
  </si>
  <si>
    <t xml:space="preserve">Daniele </t>
  </si>
  <si>
    <t xml:space="preserve">G.s. Marrara </t>
  </si>
  <si>
    <t xml:space="preserve">Roberto </t>
  </si>
  <si>
    <t xml:space="preserve">Francesco </t>
  </si>
  <si>
    <t xml:space="preserve">Giovanni </t>
  </si>
  <si>
    <t xml:space="preserve">Colorizio </t>
  </si>
  <si>
    <t xml:space="preserve">Mario </t>
  </si>
  <si>
    <t xml:space="preserve">Claudio </t>
  </si>
  <si>
    <t xml:space="preserve">Gs Bancari Romani </t>
  </si>
  <si>
    <t xml:space="preserve">Tari </t>
  </si>
  <si>
    <t xml:space="preserve">Carmelino </t>
  </si>
  <si>
    <t xml:space="preserve">Chicarella </t>
  </si>
  <si>
    <t xml:space="preserve">Angelo </t>
  </si>
  <si>
    <t xml:space="preserve">Paolo </t>
  </si>
  <si>
    <t xml:space="preserve">Giancola </t>
  </si>
  <si>
    <t xml:space="preserve">Parks Trail </t>
  </si>
  <si>
    <t xml:space="preserve">Domenico </t>
  </si>
  <si>
    <t xml:space="preserve">Stefano </t>
  </si>
  <si>
    <t xml:space="preserve">Fionda </t>
  </si>
  <si>
    <t xml:space="preserve">Marcello </t>
  </si>
  <si>
    <t xml:space="preserve">Sergola </t>
  </si>
  <si>
    <t xml:space="preserve">Maria Rita </t>
  </si>
  <si>
    <t xml:space="preserve">Sabina Marathon Club </t>
  </si>
  <si>
    <t xml:space="preserve">Di Staso </t>
  </si>
  <si>
    <t xml:space="preserve">Mirko </t>
  </si>
  <si>
    <t xml:space="preserve">Atletica 2000 Pescara </t>
  </si>
  <si>
    <t xml:space="preserve">Gs Dinamis </t>
  </si>
  <si>
    <t xml:space="preserve">G.s. Marsica Avezzano </t>
  </si>
  <si>
    <t xml:space="preserve">Atletica Tusculum Rs 001 </t>
  </si>
  <si>
    <t xml:space="preserve">Graziani </t>
  </si>
  <si>
    <t xml:space="preserve">Rodolfo Mario </t>
  </si>
  <si>
    <t xml:space="preserve">Cavalagli </t>
  </si>
  <si>
    <t xml:space="preserve">Carlo </t>
  </si>
  <si>
    <t xml:space="preserve">Trail Dei Due Laghi </t>
  </si>
  <si>
    <t xml:space="preserve">Seritti </t>
  </si>
  <si>
    <t xml:space="preserve">Podistica Avezzano </t>
  </si>
  <si>
    <t xml:space="preserve">Running Evolution Colonna </t>
  </si>
  <si>
    <t xml:space="preserve">Giannobile </t>
  </si>
  <si>
    <t xml:space="preserve">Andrea </t>
  </si>
  <si>
    <t xml:space="preserve">Asd Bipedi Piacenza </t>
  </si>
  <si>
    <t xml:space="preserve">Torelli </t>
  </si>
  <si>
    <t xml:space="preserve">Lorenzetti </t>
  </si>
  <si>
    <t xml:space="preserve">Maurizio </t>
  </si>
  <si>
    <t xml:space="preserve">Uisp Roma </t>
  </si>
  <si>
    <t xml:space="preserve">Asd Spirito Trail </t>
  </si>
  <si>
    <t xml:space="preserve">Giorgio </t>
  </si>
  <si>
    <t xml:space="preserve">Sordini </t>
  </si>
  <si>
    <t xml:space="preserve">Road Runners Club Roma </t>
  </si>
  <si>
    <t xml:space="preserve">Iorio </t>
  </si>
  <si>
    <t xml:space="preserve">Tatiana </t>
  </si>
  <si>
    <t xml:space="preserve">Podistica Luco Dei Marsi </t>
  </si>
  <si>
    <t xml:space="preserve">Mauro </t>
  </si>
  <si>
    <t xml:space="preserve">Marrocco </t>
  </si>
  <si>
    <t xml:space="preserve">Zucchelli </t>
  </si>
  <si>
    <t xml:space="preserve">Wilma </t>
  </si>
  <si>
    <t xml:space="preserve">Imbucatura </t>
  </si>
  <si>
    <t xml:space="preserve">Cristina Marilena </t>
  </si>
  <si>
    <t xml:space="preserve">Meneguzzo </t>
  </si>
  <si>
    <t xml:space="preserve">Graziano </t>
  </si>
  <si>
    <t xml:space="preserve">Dominici </t>
  </si>
  <si>
    <t xml:space="preserve">Elio </t>
  </si>
  <si>
    <t xml:space="preserve">Cesaroni </t>
  </si>
  <si>
    <t xml:space="preserve">Pina </t>
  </si>
  <si>
    <t xml:space="preserve">Proietti </t>
  </si>
  <si>
    <t xml:space="preserve">Olivieri </t>
  </si>
  <si>
    <t xml:space="preserve">Guerrino </t>
  </si>
  <si>
    <t xml:space="preserve">Enrico </t>
  </si>
  <si>
    <t xml:space="preserve">Patrizia </t>
  </si>
  <si>
    <t xml:space="preserve">Tm23 </t>
  </si>
  <si>
    <t xml:space="preserve">M35 </t>
  </si>
  <si>
    <t xml:space="preserve">M60 </t>
  </si>
  <si>
    <t xml:space="preserve">Lusi </t>
  </si>
  <si>
    <t xml:space="preserve">Denis </t>
  </si>
  <si>
    <t xml:space="preserve">M40 </t>
  </si>
  <si>
    <t xml:space="preserve">Marini </t>
  </si>
  <si>
    <t xml:space="preserve">Marco </t>
  </si>
  <si>
    <t xml:space="preserve">M45 </t>
  </si>
  <si>
    <t xml:space="preserve">Avis Ascoli Marathon </t>
  </si>
  <si>
    <t xml:space="preserve">M50 </t>
  </si>
  <si>
    <t xml:space="preserve">Bucci </t>
  </si>
  <si>
    <t xml:space="preserve">Amabrini </t>
  </si>
  <si>
    <t xml:space="preserve">Fabrizi </t>
  </si>
  <si>
    <t xml:space="preserve">Serafini Sulmona </t>
  </si>
  <si>
    <t xml:space="preserve">Panucci </t>
  </si>
  <si>
    <t xml:space="preserve">Podistica Caserta </t>
  </si>
  <si>
    <t xml:space="preserve">M55 </t>
  </si>
  <si>
    <t xml:space="preserve">Rocelli </t>
  </si>
  <si>
    <t xml:space="preserve">Vespa Club Monselice </t>
  </si>
  <si>
    <t xml:space="preserve">Carlini </t>
  </si>
  <si>
    <t xml:space="preserve">Alessandra </t>
  </si>
  <si>
    <t xml:space="preserve">F23 </t>
  </si>
  <si>
    <t xml:space="preserve">Datti </t>
  </si>
  <si>
    <t xml:space="preserve">Zarlenga </t>
  </si>
  <si>
    <t xml:space="preserve">Pietro </t>
  </si>
  <si>
    <t xml:space="preserve">Di Giamberardino </t>
  </si>
  <si>
    <t xml:space="preserve">Federici </t>
  </si>
  <si>
    <t xml:space="preserve">Manolo </t>
  </si>
  <si>
    <t xml:space="preserve">Paolella </t>
  </si>
  <si>
    <t xml:space="preserve">Dante </t>
  </si>
  <si>
    <t xml:space="preserve">Polini </t>
  </si>
  <si>
    <t xml:space="preserve">Nazzareno </t>
  </si>
  <si>
    <t xml:space="preserve">Iris Asd </t>
  </si>
  <si>
    <t xml:space="preserve">Antonuzzi </t>
  </si>
  <si>
    <t xml:space="preserve">Piero </t>
  </si>
  <si>
    <t xml:space="preserve">Pod. Alsium Ladispoli </t>
  </si>
  <si>
    <t xml:space="preserve">Mica </t>
  </si>
  <si>
    <t xml:space="preserve">Salvo Radduso </t>
  </si>
  <si>
    <t xml:space="preserve">Filippo </t>
  </si>
  <si>
    <t xml:space="preserve">Campanelli </t>
  </si>
  <si>
    <t xml:space="preserve">Giovanni Battista </t>
  </si>
  <si>
    <t xml:space="preserve">Tomei </t>
  </si>
  <si>
    <t xml:space="preserve">Let's Run For Solidarity </t>
  </si>
  <si>
    <t xml:space="preserve">Piperni </t>
  </si>
  <si>
    <t xml:space="preserve">Gs Celano </t>
  </si>
  <si>
    <t xml:space="preserve">F50 </t>
  </si>
  <si>
    <t xml:space="preserve">Marozzi </t>
  </si>
  <si>
    <t xml:space="preserve">Mastrodicasa </t>
  </si>
  <si>
    <t xml:space="preserve">Fartlek Ostia </t>
  </si>
  <si>
    <t xml:space="preserve">Secondino </t>
  </si>
  <si>
    <t xml:space="preserve">Caradonna </t>
  </si>
  <si>
    <t xml:space="preserve">Rocco </t>
  </si>
  <si>
    <t xml:space="preserve">Massaro </t>
  </si>
  <si>
    <t xml:space="preserve">Di Giannatale </t>
  </si>
  <si>
    <t xml:space="preserve">Colamartino </t>
  </si>
  <si>
    <t xml:space="preserve">Ass. Ecomaratona Dei Marsi </t>
  </si>
  <si>
    <t xml:space="preserve">Leo </t>
  </si>
  <si>
    <t xml:space="preserve">F40 </t>
  </si>
  <si>
    <t xml:space="preserve">Zappitelli </t>
  </si>
  <si>
    <t xml:space="preserve">Giovanna </t>
  </si>
  <si>
    <t xml:space="preserve">F45 </t>
  </si>
  <si>
    <t xml:space="preserve">F35 </t>
  </si>
  <si>
    <t xml:space="preserve">Franzone </t>
  </si>
  <si>
    <t xml:space="preserve">Giuseppina </t>
  </si>
  <si>
    <t xml:space="preserve">Filippide Montesilvano </t>
  </si>
  <si>
    <t xml:space="preserve">Rodorigo </t>
  </si>
  <si>
    <t xml:space="preserve">Gaetano </t>
  </si>
  <si>
    <t xml:space="preserve">Sbardella </t>
  </si>
  <si>
    <t xml:space="preserve">Luigi </t>
  </si>
  <si>
    <t xml:space="preserve">Recchia </t>
  </si>
  <si>
    <t xml:space="preserve">Vito Antonio </t>
  </si>
  <si>
    <t xml:space="preserve">Amatori Putigliano </t>
  </si>
  <si>
    <t xml:space="preserve">Fasciani </t>
  </si>
  <si>
    <t xml:space="preserve">Emilio </t>
  </si>
  <si>
    <t xml:space="preserve">Strano </t>
  </si>
  <si>
    <t xml:space="preserve">Atletica Monte Mario </t>
  </si>
  <si>
    <t xml:space="preserve">Settevendemmie </t>
  </si>
  <si>
    <t xml:space="preserve">Pozzi </t>
  </si>
  <si>
    <t xml:space="preserve">Marco Valerio </t>
  </si>
  <si>
    <t xml:space="preserve">Mariotti </t>
  </si>
  <si>
    <t xml:space="preserve">Lucente </t>
  </si>
  <si>
    <t xml:space="preserve">Luca Maria </t>
  </si>
  <si>
    <t xml:space="preserve">Cocca </t>
  </si>
  <si>
    <t xml:space="preserve">Cafini </t>
  </si>
  <si>
    <t xml:space="preserve">Avis Monte Giorgio </t>
  </si>
  <si>
    <t xml:space="preserve">Mancini </t>
  </si>
  <si>
    <t xml:space="preserve">Amerigo </t>
  </si>
  <si>
    <t xml:space="preserve">Rosati </t>
  </si>
  <si>
    <t xml:space="preserve">Guidobaldi </t>
  </si>
  <si>
    <t xml:space="preserve">Asd Romaecomaratona </t>
  </si>
  <si>
    <t xml:space="preserve">Fabbri </t>
  </si>
  <si>
    <t xml:space="preserve">Billi </t>
  </si>
  <si>
    <t xml:space="preserve">Maria Lilia </t>
  </si>
  <si>
    <t xml:space="preserve">Atl. Cimina </t>
  </si>
  <si>
    <t xml:space="preserve">Alcini </t>
  </si>
  <si>
    <t xml:space="preserve">Raffaello </t>
  </si>
  <si>
    <t xml:space="preserve">Ecomaratona Dei Monti Cimi.. </t>
  </si>
  <si>
    <t xml:space="preserve">F65 </t>
  </si>
  <si>
    <t xml:space="preserve">Pasquini </t>
  </si>
  <si>
    <t xml:space="preserve">Bruno </t>
  </si>
  <si>
    <t xml:space="preserve">Avis Aido Ri </t>
  </si>
  <si>
    <t xml:space="preserve">Silva </t>
  </si>
  <si>
    <t xml:space="preserve">Riccardo </t>
  </si>
  <si>
    <t xml:space="preserve">Francinella </t>
  </si>
  <si>
    <t xml:space="preserve">Cirilli </t>
  </si>
  <si>
    <t xml:space="preserve">Bernardo </t>
  </si>
  <si>
    <t xml:space="preserve">Atl. Monterotondo Srl </t>
  </si>
  <si>
    <t xml:space="preserve">D'amico </t>
  </si>
  <si>
    <t xml:space="preserve">Taccone </t>
  </si>
  <si>
    <t xml:space="preserve">M70 </t>
  </si>
  <si>
    <t xml:space="preserve">Perrone Capano </t>
  </si>
  <si>
    <t xml:space="preserve">Bromuro </t>
  </si>
  <si>
    <t xml:space="preserve">Carbonetti </t>
  </si>
  <si>
    <t xml:space="preserve">Laforgia </t>
  </si>
  <si>
    <t xml:space="preserve">Feliciano </t>
  </si>
  <si>
    <t xml:space="preserve">Montedoro </t>
  </si>
  <si>
    <t xml:space="preserve">M65 </t>
  </si>
  <si>
    <t>A.S.D. Podistica Solidarietà</t>
  </si>
  <si>
    <r>
      <t xml:space="preserve">Trail Serra di Celano </t>
    </r>
    <r>
      <rPr>
        <i/>
        <sz val="18"/>
        <rFont val="Arial"/>
        <family val="2"/>
      </rPr>
      <t>2ª edizione</t>
    </r>
  </si>
  <si>
    <t>Celano (AQ) Italia - Domenica 07/08/2011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</si>
</sst>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9" fillId="22" borderId="15" xfId="0" applyFont="1" applyFill="1" applyBorder="1" applyAlignment="1">
      <alignment horizontal="center" vertical="center"/>
    </xf>
    <xf numFmtId="165" fontId="29" fillId="22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vertical="center"/>
    </xf>
    <xf numFmtId="21" fontId="29" fillId="22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9" fillId="22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21" fontId="0" fillId="0" borderId="14" xfId="0" applyNumberFormat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236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237</v>
      </c>
      <c r="B2" s="27"/>
      <c r="C2" s="27"/>
      <c r="D2" s="27"/>
      <c r="E2" s="27"/>
      <c r="F2" s="27"/>
      <c r="G2" s="27"/>
      <c r="H2" s="3" t="s">
        <v>0</v>
      </c>
      <c r="I2" s="4">
        <v>33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6" t="s">
        <v>11</v>
      </c>
      <c r="C4" s="36" t="s">
        <v>12</v>
      </c>
      <c r="D4" s="42" t="s">
        <v>117</v>
      </c>
      <c r="E4" s="36" t="s">
        <v>13</v>
      </c>
      <c r="F4" s="39">
        <v>0.1325</v>
      </c>
      <c r="G4" s="15" t="str">
        <f aca="true" t="shared" si="0" ref="G4:G67">TEXT(INT((HOUR(F4)*3600+MINUTE(F4)*60+SECOND(F4))/$I$2/60),"0")&amp;"."&amp;TEXT(MOD((HOUR(F4)*3600+MINUTE(F4)*60+SECOND(F4))/$I$2,60),"00")&amp;"/km"</f>
        <v>5.47/km</v>
      </c>
      <c r="H4" s="16">
        <f aca="true" t="shared" si="1" ref="H4:H31">F4-$F$4</f>
        <v>0</v>
      </c>
      <c r="I4" s="16">
        <f>F4-INDEX($F$4:$F$98,MATCH(D4,$D$4:$D$98,0))</f>
        <v>0</v>
      </c>
    </row>
    <row r="5" spans="1:9" s="11" customFormat="1" ht="15" customHeight="1">
      <c r="A5" s="17">
        <v>2</v>
      </c>
      <c r="B5" s="37" t="s">
        <v>14</v>
      </c>
      <c r="C5" s="37" t="s">
        <v>15</v>
      </c>
      <c r="D5" s="43" t="s">
        <v>118</v>
      </c>
      <c r="E5" s="37" t="s">
        <v>16</v>
      </c>
      <c r="F5" s="40">
        <v>0.1341550925925926</v>
      </c>
      <c r="G5" s="17" t="str">
        <f t="shared" si="0"/>
        <v>5.51/km</v>
      </c>
      <c r="H5" s="18">
        <f t="shared" si="1"/>
        <v>0.001655092592592583</v>
      </c>
      <c r="I5" s="18">
        <f>F5-INDEX($F$4:$F$98,MATCH(D5,$D$4:$D$98,0))</f>
        <v>0</v>
      </c>
    </row>
    <row r="6" spans="1:9" s="11" customFormat="1" ht="15" customHeight="1">
      <c r="A6" s="17">
        <v>3</v>
      </c>
      <c r="B6" s="37" t="s">
        <v>17</v>
      </c>
      <c r="C6" s="37" t="s">
        <v>18</v>
      </c>
      <c r="D6" s="43" t="s">
        <v>119</v>
      </c>
      <c r="E6" s="37" t="s">
        <v>19</v>
      </c>
      <c r="F6" s="40">
        <v>0.13814814814814816</v>
      </c>
      <c r="G6" s="17" t="str">
        <f t="shared" si="0"/>
        <v>6.02/km</v>
      </c>
      <c r="H6" s="18">
        <f t="shared" si="1"/>
        <v>0.005648148148148152</v>
      </c>
      <c r="I6" s="18">
        <f>F6-INDEX($F$4:$F$98,MATCH(D6,$D$4:$D$98,0))</f>
        <v>0</v>
      </c>
    </row>
    <row r="7" spans="1:9" s="11" customFormat="1" ht="15" customHeight="1">
      <c r="A7" s="17">
        <v>4</v>
      </c>
      <c r="B7" s="37" t="s">
        <v>21</v>
      </c>
      <c r="C7" s="37" t="s">
        <v>15</v>
      </c>
      <c r="D7" s="43" t="s">
        <v>118</v>
      </c>
      <c r="E7" s="37" t="s">
        <v>22</v>
      </c>
      <c r="F7" s="40">
        <v>0.1463310185185185</v>
      </c>
      <c r="G7" s="17" t="str">
        <f t="shared" si="0"/>
        <v>6.23/km</v>
      </c>
      <c r="H7" s="18">
        <f t="shared" si="1"/>
        <v>0.013831018518518506</v>
      </c>
      <c r="I7" s="18">
        <f>F7-INDEX($F$4:$F$98,MATCH(D7,$D$4:$D$98,0))</f>
        <v>0.012175925925925923</v>
      </c>
    </row>
    <row r="8" spans="1:9" s="11" customFormat="1" ht="15" customHeight="1">
      <c r="A8" s="17">
        <v>5</v>
      </c>
      <c r="B8" s="37" t="s">
        <v>120</v>
      </c>
      <c r="C8" s="37" t="s">
        <v>121</v>
      </c>
      <c r="D8" s="43" t="s">
        <v>122</v>
      </c>
      <c r="E8" s="37" t="s">
        <v>22</v>
      </c>
      <c r="F8" s="40">
        <v>0.1542361111111111</v>
      </c>
      <c r="G8" s="17" t="str">
        <f t="shared" si="0"/>
        <v>6.44/km</v>
      </c>
      <c r="H8" s="18">
        <f t="shared" si="1"/>
        <v>0.021736111111111095</v>
      </c>
      <c r="I8" s="18">
        <f>F8-INDEX($F$4:$F$98,MATCH(D8,$D$4:$D$98,0))</f>
        <v>0</v>
      </c>
    </row>
    <row r="9" spans="1:9" s="11" customFormat="1" ht="15" customHeight="1">
      <c r="A9" s="17">
        <v>6</v>
      </c>
      <c r="B9" s="37" t="s">
        <v>123</v>
      </c>
      <c r="C9" s="37" t="s">
        <v>124</v>
      </c>
      <c r="D9" s="43" t="s">
        <v>125</v>
      </c>
      <c r="E9" s="37" t="s">
        <v>126</v>
      </c>
      <c r="F9" s="40">
        <v>0.15483796296296296</v>
      </c>
      <c r="G9" s="17" t="str">
        <f t="shared" si="0"/>
        <v>6.45/km</v>
      </c>
      <c r="H9" s="18">
        <f t="shared" si="1"/>
        <v>0.02233796296296295</v>
      </c>
      <c r="I9" s="18">
        <f>F9-INDEX($F$4:$F$98,MATCH(D9,$D$4:$D$98,0))</f>
        <v>0</v>
      </c>
    </row>
    <row r="10" spans="1:9" s="11" customFormat="1" ht="15" customHeight="1">
      <c r="A10" s="17">
        <v>7</v>
      </c>
      <c r="B10" s="37" t="s">
        <v>35</v>
      </c>
      <c r="C10" s="37" t="s">
        <v>36</v>
      </c>
      <c r="D10" s="43" t="s">
        <v>127</v>
      </c>
      <c r="E10" s="37" t="s">
        <v>22</v>
      </c>
      <c r="F10" s="40">
        <v>0.15631944444444446</v>
      </c>
      <c r="G10" s="17" t="str">
        <f t="shared" si="0"/>
        <v>6.49/km</v>
      </c>
      <c r="H10" s="18">
        <f t="shared" si="1"/>
        <v>0.02381944444444445</v>
      </c>
      <c r="I10" s="18">
        <f>F10-INDEX($F$4:$F$98,MATCH(D10,$D$4:$D$98,0))</f>
        <v>0</v>
      </c>
    </row>
    <row r="11" spans="1:9" s="11" customFormat="1" ht="15" customHeight="1">
      <c r="A11" s="17">
        <v>8</v>
      </c>
      <c r="B11" s="37" t="s">
        <v>128</v>
      </c>
      <c r="C11" s="37" t="s">
        <v>15</v>
      </c>
      <c r="D11" s="43" t="s">
        <v>117</v>
      </c>
      <c r="E11" s="37" t="s">
        <v>82</v>
      </c>
      <c r="F11" s="40">
        <v>0.15690972222222221</v>
      </c>
      <c r="G11" s="17" t="str">
        <f t="shared" si="0"/>
        <v>6.51/km</v>
      </c>
      <c r="H11" s="18">
        <f t="shared" si="1"/>
        <v>0.024409722222222208</v>
      </c>
      <c r="I11" s="18">
        <f>F11-INDEX($F$4:$F$98,MATCH(D11,$D$4:$D$98,0))</f>
        <v>0.024409722222222208</v>
      </c>
    </row>
    <row r="12" spans="1:9" s="11" customFormat="1" ht="15" customHeight="1">
      <c r="A12" s="17">
        <v>9</v>
      </c>
      <c r="B12" s="37" t="s">
        <v>40</v>
      </c>
      <c r="C12" s="37" t="s">
        <v>41</v>
      </c>
      <c r="D12" s="43" t="s">
        <v>117</v>
      </c>
      <c r="E12" s="37" t="s">
        <v>42</v>
      </c>
      <c r="F12" s="40">
        <v>0.15700231481481483</v>
      </c>
      <c r="G12" s="17" t="str">
        <f t="shared" si="0"/>
        <v>6.51/km</v>
      </c>
      <c r="H12" s="18">
        <f t="shared" si="1"/>
        <v>0.024502314814814824</v>
      </c>
      <c r="I12" s="18">
        <f>F12-INDEX($F$4:$F$98,MATCH(D12,$D$4:$D$98,0))</f>
        <v>0.024502314814814824</v>
      </c>
    </row>
    <row r="13" spans="1:9" s="11" customFormat="1" ht="15" customHeight="1">
      <c r="A13" s="17">
        <v>10</v>
      </c>
      <c r="B13" s="37" t="s">
        <v>129</v>
      </c>
      <c r="C13" s="37" t="s">
        <v>29</v>
      </c>
      <c r="D13" s="43" t="s">
        <v>118</v>
      </c>
      <c r="E13" s="37" t="s">
        <v>76</v>
      </c>
      <c r="F13" s="40">
        <v>0.15862268518518519</v>
      </c>
      <c r="G13" s="17" t="str">
        <f t="shared" si="0"/>
        <v>6.55/km</v>
      </c>
      <c r="H13" s="18">
        <f t="shared" si="1"/>
        <v>0.02612268518518518</v>
      </c>
      <c r="I13" s="18">
        <f>F13-INDEX($F$4:$F$98,MATCH(D13,$D$4:$D$98,0))</f>
        <v>0.024467592592592596</v>
      </c>
    </row>
    <row r="14" spans="1:9" s="11" customFormat="1" ht="15" customHeight="1">
      <c r="A14" s="17">
        <v>11</v>
      </c>
      <c r="B14" s="37" t="s">
        <v>130</v>
      </c>
      <c r="C14" s="37" t="s">
        <v>65</v>
      </c>
      <c r="D14" s="43" t="s">
        <v>122</v>
      </c>
      <c r="E14" s="37" t="s">
        <v>131</v>
      </c>
      <c r="F14" s="40">
        <v>0.16114583333333332</v>
      </c>
      <c r="G14" s="17" t="str">
        <f t="shared" si="0"/>
        <v>7.02/km</v>
      </c>
      <c r="H14" s="18">
        <f t="shared" si="1"/>
        <v>0.028645833333333315</v>
      </c>
      <c r="I14" s="18">
        <f>F14-INDEX($F$4:$F$98,MATCH(D14,$D$4:$D$98,0))</f>
        <v>0.00690972222222222</v>
      </c>
    </row>
    <row r="15" spans="1:9" s="11" customFormat="1" ht="15" customHeight="1">
      <c r="A15" s="17">
        <v>12</v>
      </c>
      <c r="B15" s="37" t="s">
        <v>132</v>
      </c>
      <c r="C15" s="37" t="s">
        <v>52</v>
      </c>
      <c r="D15" s="43" t="s">
        <v>125</v>
      </c>
      <c r="E15" s="37" t="s">
        <v>133</v>
      </c>
      <c r="F15" s="40">
        <v>0.16181712962962963</v>
      </c>
      <c r="G15" s="17" t="str">
        <f t="shared" si="0"/>
        <v>7.04/km</v>
      </c>
      <c r="H15" s="18">
        <f t="shared" si="1"/>
        <v>0.029317129629629624</v>
      </c>
      <c r="I15" s="18">
        <f>F15-INDEX($F$4:$F$98,MATCH(D15,$D$4:$D$98,0))</f>
        <v>0.006979166666666675</v>
      </c>
    </row>
    <row r="16" spans="1:9" s="11" customFormat="1" ht="15" customHeight="1">
      <c r="A16" s="17">
        <v>13</v>
      </c>
      <c r="B16" s="37" t="s">
        <v>37</v>
      </c>
      <c r="C16" s="37" t="s">
        <v>38</v>
      </c>
      <c r="D16" s="43" t="s">
        <v>125</v>
      </c>
      <c r="E16" s="37" t="s">
        <v>39</v>
      </c>
      <c r="F16" s="40">
        <v>0.16315972222222222</v>
      </c>
      <c r="G16" s="17" t="str">
        <f t="shared" si="0"/>
        <v>7.07/km</v>
      </c>
      <c r="H16" s="18">
        <f t="shared" si="1"/>
        <v>0.030659722222222213</v>
      </c>
      <c r="I16" s="18">
        <f>F16-INDEX($F$4:$F$98,MATCH(D16,$D$4:$D$98,0))</f>
        <v>0.008321759259259265</v>
      </c>
    </row>
    <row r="17" spans="1:9" s="11" customFormat="1" ht="15" customHeight="1">
      <c r="A17" s="17">
        <v>14</v>
      </c>
      <c r="B17" s="37" t="s">
        <v>44</v>
      </c>
      <c r="C17" s="37" t="s">
        <v>45</v>
      </c>
      <c r="D17" s="43" t="s">
        <v>118</v>
      </c>
      <c r="E17" s="37" t="s">
        <v>46</v>
      </c>
      <c r="F17" s="40">
        <v>0.1644675925925926</v>
      </c>
      <c r="G17" s="17" t="str">
        <f t="shared" si="0"/>
        <v>7.11/km</v>
      </c>
      <c r="H17" s="18">
        <f t="shared" si="1"/>
        <v>0.0319675925925926</v>
      </c>
      <c r="I17" s="18">
        <f>F17-INDEX($F$4:$F$98,MATCH(D17,$D$4:$D$98,0))</f>
        <v>0.03031250000000002</v>
      </c>
    </row>
    <row r="18" spans="1:9" s="11" customFormat="1" ht="15" customHeight="1">
      <c r="A18" s="17">
        <v>15</v>
      </c>
      <c r="B18" s="37" t="s">
        <v>25</v>
      </c>
      <c r="C18" s="37" t="s">
        <v>26</v>
      </c>
      <c r="D18" s="43" t="s">
        <v>125</v>
      </c>
      <c r="E18" s="37" t="s">
        <v>16</v>
      </c>
      <c r="F18" s="40">
        <v>0.16452546296296297</v>
      </c>
      <c r="G18" s="17" t="str">
        <f t="shared" si="0"/>
        <v>7.11/km</v>
      </c>
      <c r="H18" s="18">
        <f t="shared" si="1"/>
        <v>0.032025462962962964</v>
      </c>
      <c r="I18" s="18">
        <f>F18-INDEX($F$4:$F$98,MATCH(D18,$D$4:$D$98,0))</f>
        <v>0.009687500000000016</v>
      </c>
    </row>
    <row r="19" spans="1:9" s="11" customFormat="1" ht="15" customHeight="1">
      <c r="A19" s="17">
        <v>16</v>
      </c>
      <c r="B19" s="37" t="s">
        <v>28</v>
      </c>
      <c r="C19" s="37" t="s">
        <v>29</v>
      </c>
      <c r="D19" s="43" t="s">
        <v>134</v>
      </c>
      <c r="E19" s="37" t="s">
        <v>30</v>
      </c>
      <c r="F19" s="40">
        <v>0.16490740740740742</v>
      </c>
      <c r="G19" s="17" t="str">
        <f t="shared" si="0"/>
        <v>7.12/km</v>
      </c>
      <c r="H19" s="18">
        <f t="shared" si="1"/>
        <v>0.03240740740740741</v>
      </c>
      <c r="I19" s="18">
        <f>F19-INDEX($F$4:$F$98,MATCH(D19,$D$4:$D$98,0))</f>
        <v>0</v>
      </c>
    </row>
    <row r="20" spans="1:9" s="11" customFormat="1" ht="15" customHeight="1">
      <c r="A20" s="17">
        <v>17</v>
      </c>
      <c r="B20" s="37" t="s">
        <v>135</v>
      </c>
      <c r="C20" s="37" t="s">
        <v>24</v>
      </c>
      <c r="D20" s="43" t="s">
        <v>117</v>
      </c>
      <c r="E20" s="37" t="s">
        <v>136</v>
      </c>
      <c r="F20" s="40">
        <v>0.16774305555555555</v>
      </c>
      <c r="G20" s="17" t="str">
        <f t="shared" si="0"/>
        <v>7.19/km</v>
      </c>
      <c r="H20" s="18">
        <f t="shared" si="1"/>
        <v>0.03524305555555554</v>
      </c>
      <c r="I20" s="18">
        <f>F20-INDEX($F$4:$F$98,MATCH(D20,$D$4:$D$98,0))</f>
        <v>0.03524305555555554</v>
      </c>
    </row>
    <row r="21" spans="1:9" s="11" customFormat="1" ht="15" customHeight="1">
      <c r="A21" s="17">
        <v>18</v>
      </c>
      <c r="B21" s="37" t="s">
        <v>31</v>
      </c>
      <c r="C21" s="37" t="s">
        <v>32</v>
      </c>
      <c r="D21" s="43" t="s">
        <v>122</v>
      </c>
      <c r="E21" s="37" t="s">
        <v>33</v>
      </c>
      <c r="F21" s="40">
        <v>0.16929398148148148</v>
      </c>
      <c r="G21" s="17" t="str">
        <f t="shared" si="0"/>
        <v>7.23/km</v>
      </c>
      <c r="H21" s="18">
        <f t="shared" si="1"/>
        <v>0.03679398148148147</v>
      </c>
      <c r="I21" s="18">
        <f>F21-INDEX($F$4:$F$98,MATCH(D21,$D$4:$D$98,0))</f>
        <v>0.015057870370370374</v>
      </c>
    </row>
    <row r="22" spans="1:9" s="11" customFormat="1" ht="15" customHeight="1">
      <c r="A22" s="17">
        <v>19</v>
      </c>
      <c r="B22" s="37" t="s">
        <v>137</v>
      </c>
      <c r="C22" s="37" t="s">
        <v>138</v>
      </c>
      <c r="D22" s="43" t="s">
        <v>139</v>
      </c>
      <c r="E22" s="37" t="s">
        <v>126</v>
      </c>
      <c r="F22" s="40">
        <v>0.1736226851851852</v>
      </c>
      <c r="G22" s="17" t="str">
        <f t="shared" si="0"/>
        <v>7.35/km</v>
      </c>
      <c r="H22" s="18">
        <f t="shared" si="1"/>
        <v>0.04112268518518519</v>
      </c>
      <c r="I22" s="18">
        <f>F22-INDEX($F$4:$F$98,MATCH(D22,$D$4:$D$98,0))</f>
        <v>0</v>
      </c>
    </row>
    <row r="23" spans="1:9" s="11" customFormat="1" ht="15" customHeight="1">
      <c r="A23" s="17">
        <v>20</v>
      </c>
      <c r="B23" s="37" t="s">
        <v>140</v>
      </c>
      <c r="C23" s="37" t="s">
        <v>62</v>
      </c>
      <c r="D23" s="43" t="s">
        <v>117</v>
      </c>
      <c r="E23" s="37" t="s">
        <v>92</v>
      </c>
      <c r="F23" s="40">
        <v>0.1771412037037037</v>
      </c>
      <c r="G23" s="17" t="str">
        <f t="shared" si="0"/>
        <v>7.44/km</v>
      </c>
      <c r="H23" s="18">
        <f t="shared" si="1"/>
        <v>0.0446412037037037</v>
      </c>
      <c r="I23" s="18">
        <f>F23-INDEX($F$4:$F$98,MATCH(D23,$D$4:$D$98,0))</f>
        <v>0.0446412037037037</v>
      </c>
    </row>
    <row r="24" spans="1:9" s="11" customFormat="1" ht="15" customHeight="1">
      <c r="A24" s="17">
        <v>21</v>
      </c>
      <c r="B24" s="37" t="s">
        <v>141</v>
      </c>
      <c r="C24" s="37" t="s">
        <v>142</v>
      </c>
      <c r="D24" s="43" t="s">
        <v>117</v>
      </c>
      <c r="E24" s="37" t="s">
        <v>42</v>
      </c>
      <c r="F24" s="40">
        <v>0.17809027777777778</v>
      </c>
      <c r="G24" s="17" t="str">
        <f t="shared" si="0"/>
        <v>7.46/km</v>
      </c>
      <c r="H24" s="18">
        <f t="shared" si="1"/>
        <v>0.04559027777777777</v>
      </c>
      <c r="I24" s="18">
        <f>F24-INDEX($F$4:$F$98,MATCH(D24,$D$4:$D$98,0))</f>
        <v>0.04559027777777777</v>
      </c>
    </row>
    <row r="25" spans="1:9" s="11" customFormat="1" ht="15" customHeight="1">
      <c r="A25" s="17">
        <v>22</v>
      </c>
      <c r="B25" s="37" t="s">
        <v>63</v>
      </c>
      <c r="C25" s="37" t="s">
        <v>52</v>
      </c>
      <c r="D25" s="43" t="s">
        <v>118</v>
      </c>
      <c r="E25" s="37" t="s">
        <v>64</v>
      </c>
      <c r="F25" s="40">
        <v>0.1784259259259259</v>
      </c>
      <c r="G25" s="17" t="str">
        <f t="shared" si="0"/>
        <v>7.47/km</v>
      </c>
      <c r="H25" s="18">
        <f t="shared" si="1"/>
        <v>0.0459259259259259</v>
      </c>
      <c r="I25" s="18">
        <f>F25-INDEX($F$4:$F$98,MATCH(D25,$D$4:$D$98,0))</f>
        <v>0.044270833333333315</v>
      </c>
    </row>
    <row r="26" spans="1:9" s="11" customFormat="1" ht="15" customHeight="1">
      <c r="A26" s="17">
        <v>23</v>
      </c>
      <c r="B26" s="37" t="s">
        <v>48</v>
      </c>
      <c r="C26" s="37" t="s">
        <v>49</v>
      </c>
      <c r="D26" s="43" t="s">
        <v>134</v>
      </c>
      <c r="E26" s="37" t="s">
        <v>50</v>
      </c>
      <c r="F26" s="40">
        <v>0.1799074074074074</v>
      </c>
      <c r="G26" s="17" t="str">
        <f t="shared" si="0"/>
        <v>7.51/km</v>
      </c>
      <c r="H26" s="18">
        <f t="shared" si="1"/>
        <v>0.0474074074074074</v>
      </c>
      <c r="I26" s="18">
        <f>F26-INDEX($F$4:$F$98,MATCH(D26,$D$4:$D$98,0))</f>
        <v>0.014999999999999986</v>
      </c>
    </row>
    <row r="27" spans="1:9" s="12" customFormat="1" ht="15" customHeight="1">
      <c r="A27" s="17">
        <v>24</v>
      </c>
      <c r="B27" s="37" t="s">
        <v>143</v>
      </c>
      <c r="C27" s="37" t="s">
        <v>65</v>
      </c>
      <c r="D27" s="43" t="s">
        <v>122</v>
      </c>
      <c r="E27" s="37" t="s">
        <v>99</v>
      </c>
      <c r="F27" s="40">
        <v>0.18290509259259258</v>
      </c>
      <c r="G27" s="17" t="str">
        <f t="shared" si="0"/>
        <v>7.59/km</v>
      </c>
      <c r="H27" s="18">
        <f t="shared" si="1"/>
        <v>0.05040509259259257</v>
      </c>
      <c r="I27" s="18">
        <f>F27-INDEX($F$4:$F$98,MATCH(D27,$D$4:$D$98,0))</f>
        <v>0.028668981481481476</v>
      </c>
    </row>
    <row r="28" spans="1:9" s="11" customFormat="1" ht="15" customHeight="1">
      <c r="A28" s="17">
        <v>25</v>
      </c>
      <c r="B28" s="37" t="s">
        <v>144</v>
      </c>
      <c r="C28" s="37" t="s">
        <v>145</v>
      </c>
      <c r="D28" s="43" t="s">
        <v>122</v>
      </c>
      <c r="E28" s="37" t="s">
        <v>75</v>
      </c>
      <c r="F28" s="40">
        <v>0.1835300925925926</v>
      </c>
      <c r="G28" s="17" t="str">
        <f t="shared" si="0"/>
        <v>8.01/km</v>
      </c>
      <c r="H28" s="18">
        <f t="shared" si="1"/>
        <v>0.051030092592592585</v>
      </c>
      <c r="I28" s="18">
        <f>F28-INDEX($F$4:$F$98,MATCH(D28,$D$4:$D$98,0))</f>
        <v>0.02929398148148149</v>
      </c>
    </row>
    <row r="29" spans="1:9" s="11" customFormat="1" ht="15" customHeight="1">
      <c r="A29" s="17">
        <v>26</v>
      </c>
      <c r="B29" s="37" t="s">
        <v>146</v>
      </c>
      <c r="C29" s="37" t="s">
        <v>147</v>
      </c>
      <c r="D29" s="43" t="s">
        <v>125</v>
      </c>
      <c r="E29" s="37" t="s">
        <v>22</v>
      </c>
      <c r="F29" s="40">
        <v>0.18381944444444445</v>
      </c>
      <c r="G29" s="17" t="str">
        <f t="shared" si="0"/>
        <v>8.01/km</v>
      </c>
      <c r="H29" s="18">
        <f t="shared" si="1"/>
        <v>0.051319444444444445</v>
      </c>
      <c r="I29" s="18">
        <f>F29-INDEX($F$4:$F$98,MATCH(D29,$D$4:$D$98,0))</f>
        <v>0.028981481481481497</v>
      </c>
    </row>
    <row r="30" spans="1:9" s="11" customFormat="1" ht="15" customHeight="1">
      <c r="A30" s="17">
        <v>27</v>
      </c>
      <c r="B30" s="37" t="s">
        <v>148</v>
      </c>
      <c r="C30" s="37" t="s">
        <v>149</v>
      </c>
      <c r="D30" s="43" t="s">
        <v>118</v>
      </c>
      <c r="E30" s="37" t="s">
        <v>150</v>
      </c>
      <c r="F30" s="40">
        <v>0.18511574074074075</v>
      </c>
      <c r="G30" s="17" t="str">
        <f t="shared" si="0"/>
        <v>8.05/km</v>
      </c>
      <c r="H30" s="18">
        <f t="shared" si="1"/>
        <v>0.05261574074074074</v>
      </c>
      <c r="I30" s="18">
        <f>F30-INDEX($F$4:$F$98,MATCH(D30,$D$4:$D$98,0))</f>
        <v>0.05096064814814816</v>
      </c>
    </row>
    <row r="31" spans="1:9" s="11" customFormat="1" ht="15" customHeight="1">
      <c r="A31" s="17">
        <v>28</v>
      </c>
      <c r="B31" s="37" t="s">
        <v>151</v>
      </c>
      <c r="C31" s="37" t="s">
        <v>152</v>
      </c>
      <c r="D31" s="43" t="s">
        <v>134</v>
      </c>
      <c r="E31" s="37" t="s">
        <v>153</v>
      </c>
      <c r="F31" s="40">
        <v>0.18534722222222222</v>
      </c>
      <c r="G31" s="17" t="str">
        <f t="shared" si="0"/>
        <v>8.05/km</v>
      </c>
      <c r="H31" s="18">
        <f t="shared" si="1"/>
        <v>0.05284722222222221</v>
      </c>
      <c r="I31" s="18">
        <f>F31-INDEX($F$4:$F$98,MATCH(D31,$D$4:$D$98,0))</f>
        <v>0.0204398148148148</v>
      </c>
    </row>
    <row r="32" spans="1:9" s="11" customFormat="1" ht="15" customHeight="1">
      <c r="A32" s="17">
        <v>29</v>
      </c>
      <c r="B32" s="37" t="s">
        <v>154</v>
      </c>
      <c r="C32" s="37" t="s">
        <v>66</v>
      </c>
      <c r="D32" s="43" t="s">
        <v>125</v>
      </c>
      <c r="E32" s="37" t="s">
        <v>22</v>
      </c>
      <c r="F32" s="40">
        <v>0.1857175925925926</v>
      </c>
      <c r="G32" s="17" t="str">
        <f t="shared" si="0"/>
        <v>8.06/km</v>
      </c>
      <c r="H32" s="18">
        <f aca="true" t="shared" si="2" ref="H32:H81">F32-$F$4</f>
        <v>0.053217592592592594</v>
      </c>
      <c r="I32" s="18">
        <f>F32-INDEX($F$4:$F$98,MATCH(D32,$D$4:$D$98,0))</f>
        <v>0.030879629629629646</v>
      </c>
    </row>
    <row r="33" spans="1:9" s="11" customFormat="1" ht="15" customHeight="1">
      <c r="A33" s="17">
        <v>30</v>
      </c>
      <c r="B33" s="37" t="s">
        <v>155</v>
      </c>
      <c r="C33" s="37" t="s">
        <v>156</v>
      </c>
      <c r="D33" s="43" t="s">
        <v>122</v>
      </c>
      <c r="E33" s="37" t="s">
        <v>77</v>
      </c>
      <c r="F33" s="40">
        <v>0.1860763888888889</v>
      </c>
      <c r="G33" s="17" t="str">
        <f t="shared" si="0"/>
        <v>8.07/km</v>
      </c>
      <c r="H33" s="18">
        <f t="shared" si="2"/>
        <v>0.05357638888888888</v>
      </c>
      <c r="I33" s="18">
        <f>F33-INDEX($F$4:$F$98,MATCH(D33,$D$4:$D$98,0))</f>
        <v>0.03184027777777779</v>
      </c>
    </row>
    <row r="34" spans="1:9" s="11" customFormat="1" ht="15" customHeight="1">
      <c r="A34" s="17">
        <v>31</v>
      </c>
      <c r="B34" s="37" t="s">
        <v>157</v>
      </c>
      <c r="C34" s="37" t="s">
        <v>15</v>
      </c>
      <c r="D34" s="43" t="s">
        <v>125</v>
      </c>
      <c r="E34" s="37" t="s">
        <v>22</v>
      </c>
      <c r="F34" s="40">
        <v>0.19515046296296298</v>
      </c>
      <c r="G34" s="17" t="str">
        <f t="shared" si="0"/>
        <v>8.31/km</v>
      </c>
      <c r="H34" s="18">
        <f t="shared" si="2"/>
        <v>0.06265046296296298</v>
      </c>
      <c r="I34" s="18">
        <f>F34-INDEX($F$4:$F$98,MATCH(D34,$D$4:$D$98,0))</f>
        <v>0.04031250000000003</v>
      </c>
    </row>
    <row r="35" spans="1:9" s="11" customFormat="1" ht="15" customHeight="1">
      <c r="A35" s="17">
        <v>32</v>
      </c>
      <c r="B35" s="37" t="s">
        <v>89</v>
      </c>
      <c r="C35" s="37" t="s">
        <v>158</v>
      </c>
      <c r="D35" s="43" t="s">
        <v>134</v>
      </c>
      <c r="E35" s="37" t="s">
        <v>96</v>
      </c>
      <c r="F35" s="40">
        <v>0.19587962962962965</v>
      </c>
      <c r="G35" s="17" t="str">
        <f t="shared" si="0"/>
        <v>8.33/km</v>
      </c>
      <c r="H35" s="18">
        <f t="shared" si="2"/>
        <v>0.06337962962962965</v>
      </c>
      <c r="I35" s="18">
        <f>F35-INDEX($F$4:$F$98,MATCH(D35,$D$4:$D$98,0))</f>
        <v>0.030972222222222234</v>
      </c>
    </row>
    <row r="36" spans="1:9" s="11" customFormat="1" ht="15" customHeight="1">
      <c r="A36" s="17">
        <v>33</v>
      </c>
      <c r="B36" s="37" t="s">
        <v>159</v>
      </c>
      <c r="C36" s="37" t="s">
        <v>43</v>
      </c>
      <c r="D36" s="43" t="s">
        <v>118</v>
      </c>
      <c r="E36" s="37" t="s">
        <v>160</v>
      </c>
      <c r="F36" s="40">
        <v>0.19733796296296294</v>
      </c>
      <c r="G36" s="17" t="str">
        <f t="shared" si="0"/>
        <v>8.37/km</v>
      </c>
      <c r="H36" s="18">
        <f t="shared" si="2"/>
        <v>0.06483796296296293</v>
      </c>
      <c r="I36" s="18">
        <f>F36-INDEX($F$4:$F$98,MATCH(D36,$D$4:$D$98,0))</f>
        <v>0.06318287037037035</v>
      </c>
    </row>
    <row r="37" spans="1:9" s="11" customFormat="1" ht="15" customHeight="1">
      <c r="A37" s="17">
        <v>34</v>
      </c>
      <c r="B37" s="37" t="s">
        <v>161</v>
      </c>
      <c r="C37" s="37" t="s">
        <v>115</v>
      </c>
      <c r="D37" s="43" t="s">
        <v>119</v>
      </c>
      <c r="E37" s="37" t="s">
        <v>162</v>
      </c>
      <c r="F37" s="40">
        <v>0.19895833333333335</v>
      </c>
      <c r="G37" s="17" t="str">
        <f t="shared" si="0"/>
        <v>8.41/km</v>
      </c>
      <c r="H37" s="18">
        <f t="shared" si="2"/>
        <v>0.06645833333333334</v>
      </c>
      <c r="I37" s="18">
        <f>F37-INDEX($F$4:$F$98,MATCH(D37,$D$4:$D$98,0))</f>
        <v>0.06081018518518519</v>
      </c>
    </row>
    <row r="38" spans="1:9" s="11" customFormat="1" ht="15" customHeight="1">
      <c r="A38" s="17">
        <v>35</v>
      </c>
      <c r="B38" s="37" t="s">
        <v>54</v>
      </c>
      <c r="C38" s="37" t="s">
        <v>55</v>
      </c>
      <c r="D38" s="43" t="s">
        <v>127</v>
      </c>
      <c r="E38" s="37" t="s">
        <v>42</v>
      </c>
      <c r="F38" s="40">
        <v>0.19895833333333335</v>
      </c>
      <c r="G38" s="17" t="str">
        <f t="shared" si="0"/>
        <v>8.41/km</v>
      </c>
      <c r="H38" s="18">
        <f t="shared" si="2"/>
        <v>0.06645833333333334</v>
      </c>
      <c r="I38" s="18">
        <f>F38-INDEX($F$4:$F$98,MATCH(D38,$D$4:$D$98,0))</f>
        <v>0.04263888888888889</v>
      </c>
    </row>
    <row r="39" spans="1:9" s="11" customFormat="1" ht="15" customHeight="1">
      <c r="A39" s="17">
        <v>36</v>
      </c>
      <c r="B39" s="37" t="s">
        <v>69</v>
      </c>
      <c r="C39" s="37" t="s">
        <v>70</v>
      </c>
      <c r="D39" s="43" t="s">
        <v>163</v>
      </c>
      <c r="E39" s="37" t="s">
        <v>71</v>
      </c>
      <c r="F39" s="40">
        <v>0.19895833333333335</v>
      </c>
      <c r="G39" s="17" t="str">
        <f t="shared" si="0"/>
        <v>8.41/km</v>
      </c>
      <c r="H39" s="18">
        <f t="shared" si="2"/>
        <v>0.06645833333333334</v>
      </c>
      <c r="I39" s="18">
        <f>F39-INDEX($F$4:$F$98,MATCH(D39,$D$4:$D$98,0))</f>
        <v>0</v>
      </c>
    </row>
    <row r="40" spans="1:9" s="11" customFormat="1" ht="15" customHeight="1">
      <c r="A40" s="17">
        <v>37</v>
      </c>
      <c r="B40" s="37" t="s">
        <v>164</v>
      </c>
      <c r="C40" s="37" t="s">
        <v>45</v>
      </c>
      <c r="D40" s="43" t="s">
        <v>122</v>
      </c>
      <c r="E40" s="37" t="s">
        <v>126</v>
      </c>
      <c r="F40" s="40">
        <v>0.19895833333333335</v>
      </c>
      <c r="G40" s="17" t="str">
        <f t="shared" si="0"/>
        <v>8.41/km</v>
      </c>
      <c r="H40" s="18">
        <f t="shared" si="2"/>
        <v>0.06645833333333334</v>
      </c>
      <c r="I40" s="18">
        <f>F40-INDEX($F$4:$F$98,MATCH(D40,$D$4:$D$98,0))</f>
        <v>0.044722222222222247</v>
      </c>
    </row>
    <row r="41" spans="1:9" s="11" customFormat="1" ht="15" customHeight="1">
      <c r="A41" s="17">
        <v>38</v>
      </c>
      <c r="B41" s="37" t="s">
        <v>165</v>
      </c>
      <c r="C41" s="37" t="s">
        <v>87</v>
      </c>
      <c r="D41" s="43" t="s">
        <v>122</v>
      </c>
      <c r="E41" s="37" t="s">
        <v>166</v>
      </c>
      <c r="F41" s="40">
        <v>0.20304398148148148</v>
      </c>
      <c r="G41" s="17" t="str">
        <f t="shared" si="0"/>
        <v>8.52/km</v>
      </c>
      <c r="H41" s="18">
        <f t="shared" si="2"/>
        <v>0.07054398148148147</v>
      </c>
      <c r="I41" s="18">
        <f>F41-INDEX($F$4:$F$98,MATCH(D41,$D$4:$D$98,0))</f>
        <v>0.048807870370370376</v>
      </c>
    </row>
    <row r="42" spans="1:9" s="11" customFormat="1" ht="15" customHeight="1">
      <c r="A42" s="17">
        <v>39</v>
      </c>
      <c r="B42" s="37" t="s">
        <v>78</v>
      </c>
      <c r="C42" s="37" t="s">
        <v>79</v>
      </c>
      <c r="D42" s="43" t="s">
        <v>127</v>
      </c>
      <c r="E42" s="37" t="s">
        <v>22</v>
      </c>
      <c r="F42" s="40">
        <v>0.2044675925925926</v>
      </c>
      <c r="G42" s="17" t="str">
        <f t="shared" si="0"/>
        <v>8.55/km</v>
      </c>
      <c r="H42" s="18">
        <f t="shared" si="2"/>
        <v>0.07196759259259258</v>
      </c>
      <c r="I42" s="18">
        <f>F42-INDEX($F$4:$F$98,MATCH(D42,$D$4:$D$98,0))</f>
        <v>0.048148148148148134</v>
      </c>
    </row>
    <row r="43" spans="1:9" s="11" customFormat="1" ht="15" customHeight="1">
      <c r="A43" s="17">
        <v>40</v>
      </c>
      <c r="B43" s="37" t="s">
        <v>167</v>
      </c>
      <c r="C43" s="37" t="s">
        <v>15</v>
      </c>
      <c r="D43" s="43" t="s">
        <v>122</v>
      </c>
      <c r="E43" s="37" t="s">
        <v>133</v>
      </c>
      <c r="F43" s="40">
        <v>0.20756944444444445</v>
      </c>
      <c r="G43" s="17" t="str">
        <f t="shared" si="0"/>
        <v>9.03/km</v>
      </c>
      <c r="H43" s="18">
        <f t="shared" si="2"/>
        <v>0.07506944444444444</v>
      </c>
      <c r="I43" s="18">
        <f>F43-INDEX($F$4:$F$98,MATCH(D43,$D$4:$D$98,0))</f>
        <v>0.053333333333333344</v>
      </c>
    </row>
    <row r="44" spans="1:9" s="11" customFormat="1" ht="15" customHeight="1">
      <c r="A44" s="17">
        <v>41</v>
      </c>
      <c r="B44" s="37" t="s">
        <v>168</v>
      </c>
      <c r="C44" s="37" t="s">
        <v>169</v>
      </c>
      <c r="D44" s="43" t="s">
        <v>117</v>
      </c>
      <c r="E44" s="37" t="s">
        <v>160</v>
      </c>
      <c r="F44" s="40">
        <v>0.20782407407407408</v>
      </c>
      <c r="G44" s="17" t="str">
        <f t="shared" si="0"/>
        <v>9.04/km</v>
      </c>
      <c r="H44" s="18">
        <f t="shared" si="2"/>
        <v>0.07532407407407407</v>
      </c>
      <c r="I44" s="18">
        <f>F44-INDEX($F$4:$F$98,MATCH(D44,$D$4:$D$98,0))</f>
        <v>0.07532407407407407</v>
      </c>
    </row>
    <row r="45" spans="1:9" s="11" customFormat="1" ht="15" customHeight="1">
      <c r="A45" s="17">
        <v>42</v>
      </c>
      <c r="B45" s="37" t="s">
        <v>72</v>
      </c>
      <c r="C45" s="37" t="s">
        <v>73</v>
      </c>
      <c r="D45" s="43" t="s">
        <v>118</v>
      </c>
      <c r="E45" s="37" t="s">
        <v>74</v>
      </c>
      <c r="F45" s="40">
        <v>0.20789351851851853</v>
      </c>
      <c r="G45" s="17" t="str">
        <f t="shared" si="0"/>
        <v>9.04/km</v>
      </c>
      <c r="H45" s="18">
        <f t="shared" si="2"/>
        <v>0.07539351851851853</v>
      </c>
      <c r="I45" s="18">
        <f>F45-INDEX($F$4:$F$98,MATCH(D45,$D$4:$D$98,0))</f>
        <v>0.07373842592592594</v>
      </c>
    </row>
    <row r="46" spans="1:9" s="11" customFormat="1" ht="15" customHeight="1">
      <c r="A46" s="17">
        <v>43</v>
      </c>
      <c r="B46" s="37" t="s">
        <v>170</v>
      </c>
      <c r="C46" s="37" t="s">
        <v>61</v>
      </c>
      <c r="D46" s="43" t="s">
        <v>125</v>
      </c>
      <c r="E46" s="37" t="s">
        <v>99</v>
      </c>
      <c r="F46" s="40">
        <v>0.2084722222222222</v>
      </c>
      <c r="G46" s="17" t="str">
        <f t="shared" si="0"/>
        <v>9.06/km</v>
      </c>
      <c r="H46" s="18">
        <f t="shared" si="2"/>
        <v>0.07597222222222219</v>
      </c>
      <c r="I46" s="18">
        <f>F46-INDEX($F$4:$F$98,MATCH(D46,$D$4:$D$98,0))</f>
        <v>0.05363425925925924</v>
      </c>
    </row>
    <row r="47" spans="1:9" s="11" customFormat="1" ht="15" customHeight="1">
      <c r="A47" s="17">
        <v>44</v>
      </c>
      <c r="B47" s="37" t="s">
        <v>171</v>
      </c>
      <c r="C47" s="37" t="s">
        <v>152</v>
      </c>
      <c r="D47" s="43" t="s">
        <v>125</v>
      </c>
      <c r="E47" s="37" t="s">
        <v>93</v>
      </c>
      <c r="F47" s="40">
        <v>0.21052083333333335</v>
      </c>
      <c r="G47" s="17" t="str">
        <f t="shared" si="0"/>
        <v>9.11/km</v>
      </c>
      <c r="H47" s="18">
        <f t="shared" si="2"/>
        <v>0.07802083333333334</v>
      </c>
      <c r="I47" s="18">
        <f>F47-INDEX($F$4:$F$98,MATCH(D47,$D$4:$D$98,0))</f>
        <v>0.055682870370370396</v>
      </c>
    </row>
    <row r="48" spans="1:9" s="11" customFormat="1" ht="15" customHeight="1">
      <c r="A48" s="17">
        <v>45</v>
      </c>
      <c r="B48" s="37" t="s">
        <v>80</v>
      </c>
      <c r="C48" s="37" t="s">
        <v>56</v>
      </c>
      <c r="D48" s="43" t="s">
        <v>127</v>
      </c>
      <c r="E48" s="37" t="s">
        <v>57</v>
      </c>
      <c r="F48" s="40">
        <v>0.21069444444444443</v>
      </c>
      <c r="G48" s="17" t="str">
        <f t="shared" si="0"/>
        <v>9.12/km</v>
      </c>
      <c r="H48" s="18">
        <f t="shared" si="2"/>
        <v>0.07819444444444443</v>
      </c>
      <c r="I48" s="18">
        <f>F48-INDEX($F$4:$F$98,MATCH(D48,$D$4:$D$98,0))</f>
        <v>0.05437499999999998</v>
      </c>
    </row>
    <row r="49" spans="1:9" s="11" customFormat="1" ht="15" customHeight="1">
      <c r="A49" s="17">
        <v>46</v>
      </c>
      <c r="B49" s="37" t="s">
        <v>172</v>
      </c>
      <c r="C49" s="37" t="s">
        <v>142</v>
      </c>
      <c r="D49" s="43" t="s">
        <v>125</v>
      </c>
      <c r="E49" s="37" t="s">
        <v>173</v>
      </c>
      <c r="F49" s="40">
        <v>0.21151620370370372</v>
      </c>
      <c r="G49" s="17" t="str">
        <f t="shared" si="0"/>
        <v>9.14/km</v>
      </c>
      <c r="H49" s="18">
        <f t="shared" si="2"/>
        <v>0.07901620370370371</v>
      </c>
      <c r="I49" s="18">
        <f>F49-INDEX($F$4:$F$98,MATCH(D49,$D$4:$D$98,0))</f>
        <v>0.056678240740740765</v>
      </c>
    </row>
    <row r="50" spans="1:9" s="11" customFormat="1" ht="15" customHeight="1">
      <c r="A50" s="17">
        <v>47</v>
      </c>
      <c r="B50" s="37" t="s">
        <v>174</v>
      </c>
      <c r="C50" s="37" t="s">
        <v>41</v>
      </c>
      <c r="D50" s="43" t="s">
        <v>122</v>
      </c>
      <c r="E50" s="37" t="s">
        <v>92</v>
      </c>
      <c r="F50" s="40">
        <v>0.21505787037037039</v>
      </c>
      <c r="G50" s="17" t="str">
        <f t="shared" si="0"/>
        <v>9.23/km</v>
      </c>
      <c r="H50" s="18">
        <f t="shared" si="2"/>
        <v>0.08255787037037038</v>
      </c>
      <c r="I50" s="18">
        <f>F50-INDEX($F$4:$F$98,MATCH(D50,$D$4:$D$98,0))</f>
        <v>0.060821759259259284</v>
      </c>
    </row>
    <row r="51" spans="1:9" s="11" customFormat="1" ht="15" customHeight="1">
      <c r="A51" s="17">
        <v>48</v>
      </c>
      <c r="B51" s="37" t="s">
        <v>97</v>
      </c>
      <c r="C51" s="37" t="s">
        <v>98</v>
      </c>
      <c r="D51" s="43" t="s">
        <v>175</v>
      </c>
      <c r="E51" s="37" t="s">
        <v>77</v>
      </c>
      <c r="F51" s="40">
        <v>0.2160648148148148</v>
      </c>
      <c r="G51" s="17" t="str">
        <f t="shared" si="0"/>
        <v>9.26/km</v>
      </c>
      <c r="H51" s="18">
        <f t="shared" si="2"/>
        <v>0.08356481481481479</v>
      </c>
      <c r="I51" s="18">
        <f>F51-INDEX($F$4:$F$98,MATCH(D51,$D$4:$D$98,0))</f>
        <v>0</v>
      </c>
    </row>
    <row r="52" spans="1:9" s="11" customFormat="1" ht="15" customHeight="1">
      <c r="A52" s="17">
        <v>49</v>
      </c>
      <c r="B52" s="37" t="s">
        <v>176</v>
      </c>
      <c r="C52" s="37" t="s">
        <v>177</v>
      </c>
      <c r="D52" s="43" t="s">
        <v>178</v>
      </c>
      <c r="E52" s="37" t="s">
        <v>99</v>
      </c>
      <c r="F52" s="40">
        <v>0.21856481481481482</v>
      </c>
      <c r="G52" s="17" t="str">
        <f t="shared" si="0"/>
        <v>9.32/km</v>
      </c>
      <c r="H52" s="18">
        <f t="shared" si="2"/>
        <v>0.08606481481481482</v>
      </c>
      <c r="I52" s="18">
        <f>F52-INDEX($F$4:$F$98,MATCH(D52,$D$4:$D$98,0))</f>
        <v>0</v>
      </c>
    </row>
    <row r="53" spans="1:9" s="13" customFormat="1" ht="15" customHeight="1">
      <c r="A53" s="17">
        <v>50</v>
      </c>
      <c r="B53" s="37" t="s">
        <v>83</v>
      </c>
      <c r="C53" s="37" t="s">
        <v>34</v>
      </c>
      <c r="D53" s="43" t="s">
        <v>122</v>
      </c>
      <c r="E53" s="37" t="s">
        <v>84</v>
      </c>
      <c r="F53" s="40">
        <v>0.2219212962962963</v>
      </c>
      <c r="G53" s="17" t="str">
        <f t="shared" si="0"/>
        <v>9.41/km</v>
      </c>
      <c r="H53" s="18">
        <f t="shared" si="2"/>
        <v>0.0894212962962963</v>
      </c>
      <c r="I53" s="18">
        <f>F53-INDEX($F$4:$F$98,MATCH(D53,$D$4:$D$98,0))</f>
        <v>0.06768518518518521</v>
      </c>
    </row>
    <row r="54" spans="1:9" s="11" customFormat="1" ht="15" customHeight="1">
      <c r="A54" s="17">
        <v>51</v>
      </c>
      <c r="B54" s="37" t="s">
        <v>67</v>
      </c>
      <c r="C54" s="37" t="s">
        <v>41</v>
      </c>
      <c r="D54" s="43" t="s">
        <v>119</v>
      </c>
      <c r="E54" s="37" t="s">
        <v>30</v>
      </c>
      <c r="F54" s="40">
        <v>0.22318287037037035</v>
      </c>
      <c r="G54" s="17" t="str">
        <f t="shared" si="0"/>
        <v>9.44/km</v>
      </c>
      <c r="H54" s="18">
        <f t="shared" si="2"/>
        <v>0.09068287037037034</v>
      </c>
      <c r="I54" s="18">
        <f>F54-INDEX($F$4:$F$98,MATCH(D54,$D$4:$D$98,0))</f>
        <v>0.08503472222222219</v>
      </c>
    </row>
    <row r="55" spans="1:9" s="11" customFormat="1" ht="15" customHeight="1">
      <c r="A55" s="21">
        <v>52</v>
      </c>
      <c r="B55" s="32" t="s">
        <v>104</v>
      </c>
      <c r="C55" s="32" t="s">
        <v>105</v>
      </c>
      <c r="D55" s="21" t="s">
        <v>179</v>
      </c>
      <c r="E55" s="32" t="s">
        <v>235</v>
      </c>
      <c r="F55" s="33">
        <v>0.22378472222222223</v>
      </c>
      <c r="G55" s="21" t="str">
        <f t="shared" si="0"/>
        <v>9.46/km</v>
      </c>
      <c r="H55" s="22">
        <f t="shared" si="2"/>
        <v>0.09128472222222223</v>
      </c>
      <c r="I55" s="22">
        <f>F55-INDEX($F$4:$F$98,MATCH(D55,$D$4:$D$98,0))</f>
        <v>0</v>
      </c>
    </row>
    <row r="56" spans="1:9" s="11" customFormat="1" ht="15" customHeight="1">
      <c r="A56" s="21">
        <v>53</v>
      </c>
      <c r="B56" s="32" t="s">
        <v>106</v>
      </c>
      <c r="C56" s="32" t="s">
        <v>107</v>
      </c>
      <c r="D56" s="21" t="s">
        <v>122</v>
      </c>
      <c r="E56" s="32" t="s">
        <v>235</v>
      </c>
      <c r="F56" s="33">
        <v>0.22378472222222223</v>
      </c>
      <c r="G56" s="21" t="str">
        <f t="shared" si="0"/>
        <v>9.46/km</v>
      </c>
      <c r="H56" s="22">
        <f t="shared" si="2"/>
        <v>0.09128472222222223</v>
      </c>
      <c r="I56" s="22">
        <f>F56-INDEX($F$4:$F$98,MATCH(D56,$D$4:$D$98,0))</f>
        <v>0.06954861111111113</v>
      </c>
    </row>
    <row r="57" spans="1:9" s="11" customFormat="1" ht="15" customHeight="1">
      <c r="A57" s="17">
        <v>54</v>
      </c>
      <c r="B57" s="37" t="s">
        <v>180</v>
      </c>
      <c r="C57" s="37" t="s">
        <v>181</v>
      </c>
      <c r="D57" s="43" t="s">
        <v>178</v>
      </c>
      <c r="E57" s="37" t="s">
        <v>182</v>
      </c>
      <c r="F57" s="40">
        <v>0.22621527777777775</v>
      </c>
      <c r="G57" s="17" t="str">
        <f t="shared" si="0"/>
        <v>9.52/km</v>
      </c>
      <c r="H57" s="18">
        <f t="shared" si="2"/>
        <v>0.09371527777777774</v>
      </c>
      <c r="I57" s="18">
        <f>F57-INDEX($F$4:$F$98,MATCH(D57,$D$4:$D$98,0))</f>
        <v>0.007650462962962928</v>
      </c>
    </row>
    <row r="58" spans="1:9" s="11" customFormat="1" ht="15" customHeight="1">
      <c r="A58" s="17">
        <v>55</v>
      </c>
      <c r="B58" s="37" t="s">
        <v>58</v>
      </c>
      <c r="C58" s="37" t="s">
        <v>59</v>
      </c>
      <c r="D58" s="43" t="s">
        <v>125</v>
      </c>
      <c r="E58" s="37" t="s">
        <v>30</v>
      </c>
      <c r="F58" s="40">
        <v>0.22775462962962964</v>
      </c>
      <c r="G58" s="17" t="str">
        <f t="shared" si="0"/>
        <v>9.56/km</v>
      </c>
      <c r="H58" s="18">
        <f t="shared" si="2"/>
        <v>0.09525462962962963</v>
      </c>
      <c r="I58" s="18">
        <f>F58-INDEX($F$4:$F$98,MATCH(D58,$D$4:$D$98,0))</f>
        <v>0.07291666666666669</v>
      </c>
    </row>
    <row r="59" spans="1:9" s="11" customFormat="1" ht="15" customHeight="1">
      <c r="A59" s="17">
        <v>56</v>
      </c>
      <c r="B59" s="37" t="s">
        <v>183</v>
      </c>
      <c r="C59" s="37" t="s">
        <v>184</v>
      </c>
      <c r="D59" s="43" t="s">
        <v>125</v>
      </c>
      <c r="E59" s="37" t="s">
        <v>99</v>
      </c>
      <c r="F59" s="40">
        <v>0.22828703703703704</v>
      </c>
      <c r="G59" s="17" t="str">
        <f t="shared" si="0"/>
        <v>9.58/km</v>
      </c>
      <c r="H59" s="18">
        <f t="shared" si="2"/>
        <v>0.09578703703703703</v>
      </c>
      <c r="I59" s="18">
        <f>F59-INDEX($F$4:$F$98,MATCH(D59,$D$4:$D$98,0))</f>
        <v>0.07344907407407408</v>
      </c>
    </row>
    <row r="60" spans="1:9" s="11" customFormat="1" ht="15" customHeight="1">
      <c r="A60" s="17">
        <v>57</v>
      </c>
      <c r="B60" s="37" t="s">
        <v>185</v>
      </c>
      <c r="C60" s="37" t="s">
        <v>55</v>
      </c>
      <c r="D60" s="43" t="s">
        <v>134</v>
      </c>
      <c r="E60" s="37" t="s">
        <v>22</v>
      </c>
      <c r="F60" s="40">
        <v>0.22847222222222222</v>
      </c>
      <c r="G60" s="17" t="str">
        <f t="shared" si="0"/>
        <v>9.58/km</v>
      </c>
      <c r="H60" s="18">
        <f t="shared" si="2"/>
        <v>0.09597222222222221</v>
      </c>
      <c r="I60" s="18">
        <f>F60-INDEX($F$4:$F$98,MATCH(D60,$D$4:$D$98,0))</f>
        <v>0.0635648148148148</v>
      </c>
    </row>
    <row r="61" spans="1:9" s="11" customFormat="1" ht="15" customHeight="1">
      <c r="A61" s="17">
        <v>58</v>
      </c>
      <c r="B61" s="37" t="s">
        <v>123</v>
      </c>
      <c r="C61" s="37" t="s">
        <v>186</v>
      </c>
      <c r="D61" s="43" t="s">
        <v>125</v>
      </c>
      <c r="E61" s="37" t="s">
        <v>162</v>
      </c>
      <c r="F61" s="40">
        <v>0.22847222222222222</v>
      </c>
      <c r="G61" s="17" t="str">
        <f t="shared" si="0"/>
        <v>9.58/km</v>
      </c>
      <c r="H61" s="18">
        <f t="shared" si="2"/>
        <v>0.09597222222222221</v>
      </c>
      <c r="I61" s="18">
        <f>F61-INDEX($F$4:$F$98,MATCH(D61,$D$4:$D$98,0))</f>
        <v>0.07363425925925926</v>
      </c>
    </row>
    <row r="62" spans="1:9" s="11" customFormat="1" ht="15" customHeight="1">
      <c r="A62" s="17">
        <v>59</v>
      </c>
      <c r="B62" s="37" t="s">
        <v>187</v>
      </c>
      <c r="C62" s="37" t="s">
        <v>188</v>
      </c>
      <c r="D62" s="43" t="s">
        <v>119</v>
      </c>
      <c r="E62" s="37" t="s">
        <v>189</v>
      </c>
      <c r="F62" s="40">
        <v>0.2286689814814815</v>
      </c>
      <c r="G62" s="17" t="str">
        <f t="shared" si="0"/>
        <v>9.59/km</v>
      </c>
      <c r="H62" s="18">
        <f t="shared" si="2"/>
        <v>0.09616898148148148</v>
      </c>
      <c r="I62" s="18">
        <f>F62-INDEX($F$4:$F$98,MATCH(D62,$D$4:$D$98,0))</f>
        <v>0.09052083333333333</v>
      </c>
    </row>
    <row r="63" spans="1:9" s="11" customFormat="1" ht="15" customHeight="1">
      <c r="A63" s="17">
        <v>60</v>
      </c>
      <c r="B63" s="37" t="s">
        <v>190</v>
      </c>
      <c r="C63" s="37" t="s">
        <v>191</v>
      </c>
      <c r="D63" s="43" t="s">
        <v>134</v>
      </c>
      <c r="E63" s="37" t="s">
        <v>22</v>
      </c>
      <c r="F63" s="40">
        <v>0.22875</v>
      </c>
      <c r="G63" s="17" t="str">
        <f t="shared" si="0"/>
        <v>9.59/km</v>
      </c>
      <c r="H63" s="18">
        <f t="shared" si="2"/>
        <v>0.09625</v>
      </c>
      <c r="I63" s="18">
        <f>F63-INDEX($F$4:$F$98,MATCH(D63,$D$4:$D$98,0))</f>
        <v>0.06384259259259259</v>
      </c>
    </row>
    <row r="64" spans="1:9" s="11" customFormat="1" ht="15" customHeight="1">
      <c r="A64" s="17">
        <v>61</v>
      </c>
      <c r="B64" s="37" t="s">
        <v>192</v>
      </c>
      <c r="C64" s="37" t="s">
        <v>47</v>
      </c>
      <c r="D64" s="43" t="s">
        <v>117</v>
      </c>
      <c r="E64" s="37" t="s">
        <v>193</v>
      </c>
      <c r="F64" s="40">
        <v>0.22903935185185187</v>
      </c>
      <c r="G64" s="17" t="str">
        <f t="shared" si="0"/>
        <v>9.60/km</v>
      </c>
      <c r="H64" s="18">
        <f t="shared" si="2"/>
        <v>0.09653935185185186</v>
      </c>
      <c r="I64" s="18">
        <f>F64-INDEX($F$4:$F$98,MATCH(D64,$D$4:$D$98,0))</f>
        <v>0.09653935185185186</v>
      </c>
    </row>
    <row r="65" spans="1:9" s="11" customFormat="1" ht="15" customHeight="1">
      <c r="A65" s="17">
        <v>62</v>
      </c>
      <c r="B65" s="37" t="s">
        <v>194</v>
      </c>
      <c r="C65" s="37" t="s">
        <v>184</v>
      </c>
      <c r="D65" s="43" t="s">
        <v>119</v>
      </c>
      <c r="E65" s="37" t="s">
        <v>99</v>
      </c>
      <c r="F65" s="40">
        <v>0.22939814814814816</v>
      </c>
      <c r="G65" s="17" t="str">
        <f t="shared" si="0"/>
        <v>10.01/km</v>
      </c>
      <c r="H65" s="18">
        <f t="shared" si="2"/>
        <v>0.09689814814814815</v>
      </c>
      <c r="I65" s="18">
        <f>F65-INDEX($F$4:$F$98,MATCH(D65,$D$4:$D$98,0))</f>
        <v>0.09125</v>
      </c>
    </row>
    <row r="66" spans="1:9" s="11" customFormat="1" ht="15" customHeight="1">
      <c r="A66" s="17">
        <v>63</v>
      </c>
      <c r="B66" s="37" t="s">
        <v>60</v>
      </c>
      <c r="C66" s="37" t="s">
        <v>94</v>
      </c>
      <c r="D66" s="43" t="s">
        <v>119</v>
      </c>
      <c r="E66" s="37" t="s">
        <v>99</v>
      </c>
      <c r="F66" s="40">
        <v>0.2296412037037037</v>
      </c>
      <c r="G66" s="17" t="str">
        <f t="shared" si="0"/>
        <v>10.01/km</v>
      </c>
      <c r="H66" s="18">
        <f t="shared" si="2"/>
        <v>0.09714120370370369</v>
      </c>
      <c r="I66" s="18">
        <f>F66-INDEX($F$4:$F$98,MATCH(D66,$D$4:$D$98,0))</f>
        <v>0.09149305555555554</v>
      </c>
    </row>
    <row r="67" spans="1:9" s="11" customFormat="1" ht="15" customHeight="1">
      <c r="A67" s="17">
        <v>64</v>
      </c>
      <c r="B67" s="37" t="s">
        <v>195</v>
      </c>
      <c r="C67" s="37" t="s">
        <v>196</v>
      </c>
      <c r="D67" s="43" t="s">
        <v>127</v>
      </c>
      <c r="E67" s="37" t="s">
        <v>64</v>
      </c>
      <c r="F67" s="40">
        <v>0.23255787037037037</v>
      </c>
      <c r="G67" s="17" t="str">
        <f t="shared" si="0"/>
        <v>10.09/km</v>
      </c>
      <c r="H67" s="18">
        <f t="shared" si="2"/>
        <v>0.10005787037037037</v>
      </c>
      <c r="I67" s="18">
        <f>F67-INDEX($F$4:$F$98,MATCH(D67,$D$4:$D$98,0))</f>
        <v>0.07623842592592592</v>
      </c>
    </row>
    <row r="68" spans="1:9" s="11" customFormat="1" ht="15" customHeight="1">
      <c r="A68" s="17">
        <v>65</v>
      </c>
      <c r="B68" s="37" t="s">
        <v>197</v>
      </c>
      <c r="C68" s="37" t="s">
        <v>32</v>
      </c>
      <c r="D68" s="43" t="s">
        <v>122</v>
      </c>
      <c r="E68" s="37" t="s">
        <v>85</v>
      </c>
      <c r="F68" s="40">
        <v>0.23614583333333336</v>
      </c>
      <c r="G68" s="17" t="str">
        <f aca="true" t="shared" si="3" ref="G68:G98">TEXT(INT((HOUR(F68)*3600+MINUTE(F68)*60+SECOND(F68))/$I$2/60),"0")&amp;"."&amp;TEXT(MOD((HOUR(F68)*3600+MINUTE(F68)*60+SECOND(F68))/$I$2,60),"00")&amp;"/km"</f>
        <v>10.18/km</v>
      </c>
      <c r="H68" s="18">
        <f t="shared" si="2"/>
        <v>0.10364583333333335</v>
      </c>
      <c r="I68" s="18">
        <f>F68-INDEX($F$4:$F$98,MATCH(D68,$D$4:$D$98,0))</f>
        <v>0.08190972222222226</v>
      </c>
    </row>
    <row r="69" spans="1:9" s="11" customFormat="1" ht="15" customHeight="1">
      <c r="A69" s="17">
        <v>66</v>
      </c>
      <c r="B69" s="37" t="s">
        <v>198</v>
      </c>
      <c r="C69" s="37" t="s">
        <v>199</v>
      </c>
      <c r="D69" s="43" t="s">
        <v>127</v>
      </c>
      <c r="E69" s="37" t="s">
        <v>182</v>
      </c>
      <c r="F69" s="40">
        <v>0.23688657407407407</v>
      </c>
      <c r="G69" s="17" t="str">
        <f t="shared" si="3"/>
        <v>10.20/km</v>
      </c>
      <c r="H69" s="18">
        <f t="shared" si="2"/>
        <v>0.10438657407407406</v>
      </c>
      <c r="I69" s="18">
        <f>F69-INDEX($F$4:$F$98,MATCH(D69,$D$4:$D$98,0))</f>
        <v>0.08056712962962961</v>
      </c>
    </row>
    <row r="70" spans="1:9" s="11" customFormat="1" ht="15" customHeight="1">
      <c r="A70" s="17">
        <v>67</v>
      </c>
      <c r="B70" s="37" t="s">
        <v>190</v>
      </c>
      <c r="C70" s="37" t="s">
        <v>116</v>
      </c>
      <c r="D70" s="43" t="s">
        <v>163</v>
      </c>
      <c r="E70" s="37" t="s">
        <v>84</v>
      </c>
      <c r="F70" s="40">
        <v>0.23828703703703705</v>
      </c>
      <c r="G70" s="17" t="str">
        <f t="shared" si="3"/>
        <v>10.24/km</v>
      </c>
      <c r="H70" s="18">
        <f t="shared" si="2"/>
        <v>0.10578703703703704</v>
      </c>
      <c r="I70" s="18">
        <f>F70-INDEX($F$4:$F$98,MATCH(D70,$D$4:$D$98,0))</f>
        <v>0.0393287037037037</v>
      </c>
    </row>
    <row r="71" spans="1:9" s="11" customFormat="1" ht="15" customHeight="1">
      <c r="A71" s="17">
        <v>68</v>
      </c>
      <c r="B71" s="37" t="s">
        <v>200</v>
      </c>
      <c r="C71" s="37" t="s">
        <v>53</v>
      </c>
      <c r="D71" s="43" t="s">
        <v>125</v>
      </c>
      <c r="E71" s="37" t="s">
        <v>92</v>
      </c>
      <c r="F71" s="40">
        <v>0.23898148148148146</v>
      </c>
      <c r="G71" s="17" t="str">
        <f t="shared" si="3"/>
        <v>10.26/km</v>
      </c>
      <c r="H71" s="18">
        <f t="shared" si="2"/>
        <v>0.10648148148148145</v>
      </c>
      <c r="I71" s="18">
        <f>F71-INDEX($F$4:$F$98,MATCH(D71,$D$4:$D$98,0))</f>
        <v>0.0841435185185185</v>
      </c>
    </row>
    <row r="72" spans="1:9" s="11" customFormat="1" ht="15" customHeight="1">
      <c r="A72" s="17">
        <v>69</v>
      </c>
      <c r="B72" s="37" t="s">
        <v>86</v>
      </c>
      <c r="C72" s="37" t="s">
        <v>87</v>
      </c>
      <c r="D72" s="43" t="s">
        <v>117</v>
      </c>
      <c r="E72" s="37" t="s">
        <v>88</v>
      </c>
      <c r="F72" s="40">
        <v>0.23916666666666667</v>
      </c>
      <c r="G72" s="17" t="str">
        <f t="shared" si="3"/>
        <v>10.26/km</v>
      </c>
      <c r="H72" s="18">
        <f t="shared" si="2"/>
        <v>0.10666666666666666</v>
      </c>
      <c r="I72" s="18">
        <f>F72-INDEX($F$4:$F$98,MATCH(D72,$D$4:$D$98,0))</f>
        <v>0.10666666666666666</v>
      </c>
    </row>
    <row r="73" spans="1:9" s="11" customFormat="1" ht="15" customHeight="1">
      <c r="A73" s="17">
        <v>70</v>
      </c>
      <c r="B73" s="37" t="s">
        <v>201</v>
      </c>
      <c r="C73" s="37" t="s">
        <v>87</v>
      </c>
      <c r="D73" s="43" t="s">
        <v>127</v>
      </c>
      <c r="E73" s="37" t="s">
        <v>202</v>
      </c>
      <c r="F73" s="40">
        <v>0.24122685185185186</v>
      </c>
      <c r="G73" s="17" t="str">
        <f t="shared" si="3"/>
        <v>10.32/km</v>
      </c>
      <c r="H73" s="18">
        <f t="shared" si="2"/>
        <v>0.10872685185185185</v>
      </c>
      <c r="I73" s="18">
        <f>F73-INDEX($F$4:$F$98,MATCH(D73,$D$4:$D$98,0))</f>
        <v>0.0849074074074074</v>
      </c>
    </row>
    <row r="74" spans="1:9" s="11" customFormat="1" ht="15" customHeight="1">
      <c r="A74" s="17">
        <v>71</v>
      </c>
      <c r="B74" s="37" t="s">
        <v>203</v>
      </c>
      <c r="C74" s="37" t="s">
        <v>204</v>
      </c>
      <c r="D74" s="43" t="s">
        <v>127</v>
      </c>
      <c r="E74" s="37" t="s">
        <v>77</v>
      </c>
      <c r="F74" s="40">
        <v>0.24263888888888888</v>
      </c>
      <c r="G74" s="17" t="str">
        <f t="shared" si="3"/>
        <v>10.35/km</v>
      </c>
      <c r="H74" s="18">
        <f t="shared" si="2"/>
        <v>0.11013888888888887</v>
      </c>
      <c r="I74" s="18">
        <f>F74-INDEX($F$4:$F$98,MATCH(D74,$D$4:$D$98,0))</f>
        <v>0.08631944444444442</v>
      </c>
    </row>
    <row r="75" spans="1:9" s="11" customFormat="1" ht="15" customHeight="1">
      <c r="A75" s="17">
        <v>72</v>
      </c>
      <c r="B75" s="37" t="s">
        <v>205</v>
      </c>
      <c r="C75" s="37" t="s">
        <v>81</v>
      </c>
      <c r="D75" s="43" t="s">
        <v>122</v>
      </c>
      <c r="E75" s="37" t="s">
        <v>64</v>
      </c>
      <c r="F75" s="40">
        <v>0.2426736111111111</v>
      </c>
      <c r="G75" s="17" t="str">
        <f t="shared" si="3"/>
        <v>10.35/km</v>
      </c>
      <c r="H75" s="18">
        <f t="shared" si="2"/>
        <v>0.1101736111111111</v>
      </c>
      <c r="I75" s="18">
        <f>F75-INDEX($F$4:$F$98,MATCH(D75,$D$4:$D$98,0))</f>
        <v>0.0884375</v>
      </c>
    </row>
    <row r="76" spans="1:9" s="11" customFormat="1" ht="15" customHeight="1">
      <c r="A76" s="17">
        <v>73</v>
      </c>
      <c r="B76" s="37" t="s">
        <v>90</v>
      </c>
      <c r="C76" s="37" t="s">
        <v>47</v>
      </c>
      <c r="D76" s="43" t="s">
        <v>122</v>
      </c>
      <c r="E76" s="37" t="s">
        <v>77</v>
      </c>
      <c r="F76" s="40">
        <v>0.24277777777777776</v>
      </c>
      <c r="G76" s="17" t="str">
        <f t="shared" si="3"/>
        <v>10.36/km</v>
      </c>
      <c r="H76" s="18">
        <f t="shared" si="2"/>
        <v>0.11027777777777775</v>
      </c>
      <c r="I76" s="18">
        <f>F76-INDEX($F$4:$F$98,MATCH(D76,$D$4:$D$98,0))</f>
        <v>0.08854166666666666</v>
      </c>
    </row>
    <row r="77" spans="1:9" s="11" customFormat="1" ht="15" customHeight="1">
      <c r="A77" s="17">
        <v>74</v>
      </c>
      <c r="B77" s="37" t="s">
        <v>206</v>
      </c>
      <c r="C77" s="37" t="s">
        <v>27</v>
      </c>
      <c r="D77" s="43" t="s">
        <v>127</v>
      </c>
      <c r="E77" s="37" t="s">
        <v>207</v>
      </c>
      <c r="F77" s="40">
        <v>0.24636574074074072</v>
      </c>
      <c r="G77" s="17" t="str">
        <f t="shared" si="3"/>
        <v>10.45/km</v>
      </c>
      <c r="H77" s="18">
        <f t="shared" si="2"/>
        <v>0.11386574074074071</v>
      </c>
      <c r="I77" s="18">
        <f>F77-INDEX($F$4:$F$98,MATCH(D77,$D$4:$D$98,0))</f>
        <v>0.09004629629629626</v>
      </c>
    </row>
    <row r="78" spans="1:9" s="11" customFormat="1" ht="15" customHeight="1">
      <c r="A78" s="17">
        <v>75</v>
      </c>
      <c r="B78" s="37" t="s">
        <v>208</v>
      </c>
      <c r="C78" s="37" t="s">
        <v>51</v>
      </c>
      <c r="D78" s="43" t="s">
        <v>125</v>
      </c>
      <c r="E78" s="37" t="s">
        <v>207</v>
      </c>
      <c r="F78" s="40">
        <v>0.24636574074074072</v>
      </c>
      <c r="G78" s="17" t="str">
        <f t="shared" si="3"/>
        <v>10.45/km</v>
      </c>
      <c r="H78" s="18">
        <f t="shared" si="2"/>
        <v>0.11386574074074071</v>
      </c>
      <c r="I78" s="18">
        <f>F78-INDEX($F$4:$F$98,MATCH(D78,$D$4:$D$98,0))</f>
        <v>0.09152777777777776</v>
      </c>
    </row>
    <row r="79" spans="1:9" s="11" customFormat="1" ht="15" customHeight="1">
      <c r="A79" s="17">
        <v>76</v>
      </c>
      <c r="B79" s="37" t="s">
        <v>209</v>
      </c>
      <c r="C79" s="37" t="s">
        <v>210</v>
      </c>
      <c r="D79" s="43" t="s">
        <v>178</v>
      </c>
      <c r="E79" s="37" t="s">
        <v>211</v>
      </c>
      <c r="F79" s="40">
        <v>0.25395833333333334</v>
      </c>
      <c r="G79" s="17" t="str">
        <f t="shared" si="3"/>
        <v>11.05/km</v>
      </c>
      <c r="H79" s="18">
        <f t="shared" si="2"/>
        <v>0.12145833333333333</v>
      </c>
      <c r="I79" s="18">
        <f>F79-INDEX($F$4:$F$98,MATCH(D79,$D$4:$D$98,0))</f>
        <v>0.03539351851851852</v>
      </c>
    </row>
    <row r="80" spans="1:9" s="13" customFormat="1" ht="15" customHeight="1">
      <c r="A80" s="17">
        <v>77</v>
      </c>
      <c r="B80" s="37" t="s">
        <v>212</v>
      </c>
      <c r="C80" s="37" t="s">
        <v>213</v>
      </c>
      <c r="D80" s="43" t="s">
        <v>127</v>
      </c>
      <c r="E80" s="37" t="s">
        <v>214</v>
      </c>
      <c r="F80" s="40">
        <v>0.25407407407407406</v>
      </c>
      <c r="G80" s="17" t="str">
        <f t="shared" si="3"/>
        <v>11.05/km</v>
      </c>
      <c r="H80" s="18">
        <f t="shared" si="2"/>
        <v>0.12157407407407406</v>
      </c>
      <c r="I80" s="18">
        <f>F80-INDEX($F$4:$F$98,MATCH(D80,$D$4:$D$98,0))</f>
        <v>0.09775462962962961</v>
      </c>
    </row>
    <row r="81" spans="1:9" s="11" customFormat="1" ht="15" customHeight="1">
      <c r="A81" s="17">
        <v>78</v>
      </c>
      <c r="B81" s="37" t="s">
        <v>102</v>
      </c>
      <c r="C81" s="37" t="s">
        <v>103</v>
      </c>
      <c r="D81" s="43" t="s">
        <v>215</v>
      </c>
      <c r="E81" s="37" t="s">
        <v>84</v>
      </c>
      <c r="F81" s="40">
        <v>0.2548263888888889</v>
      </c>
      <c r="G81" s="17" t="str">
        <f t="shared" si="3"/>
        <v>11.07/km</v>
      </c>
      <c r="H81" s="18">
        <f t="shared" si="2"/>
        <v>0.12232638888888892</v>
      </c>
      <c r="I81" s="18">
        <f>F81-INDEX($F$4:$F$98,MATCH(D81,$D$4:$D$98,0))</f>
        <v>0</v>
      </c>
    </row>
    <row r="82" spans="1:9" s="11" customFormat="1" ht="15" customHeight="1">
      <c r="A82" s="17">
        <v>79</v>
      </c>
      <c r="B82" s="37" t="s">
        <v>216</v>
      </c>
      <c r="C82" s="37" t="s">
        <v>217</v>
      </c>
      <c r="D82" s="43" t="s">
        <v>134</v>
      </c>
      <c r="E82" s="37" t="s">
        <v>218</v>
      </c>
      <c r="F82" s="40">
        <v>0.25832175925925926</v>
      </c>
      <c r="G82" s="17" t="str">
        <f t="shared" si="3"/>
        <v>11.16/km</v>
      </c>
      <c r="H82" s="18">
        <f aca="true" t="shared" si="4" ref="H82:H94">F82-$F$4</f>
        <v>0.12582175925925926</v>
      </c>
      <c r="I82" s="18">
        <f>F82-INDEX($F$4:$F$98,MATCH(D82,$D$4:$D$98,0))</f>
        <v>0.09341435185185185</v>
      </c>
    </row>
    <row r="83" spans="1:9" s="11" customFormat="1" ht="15" customHeight="1">
      <c r="A83" s="17">
        <v>80</v>
      </c>
      <c r="B83" s="37" t="s">
        <v>219</v>
      </c>
      <c r="C83" s="37" t="s">
        <v>220</v>
      </c>
      <c r="D83" s="43" t="s">
        <v>125</v>
      </c>
      <c r="E83" s="37" t="s">
        <v>20</v>
      </c>
      <c r="F83" s="40">
        <v>0.25872685185185185</v>
      </c>
      <c r="G83" s="17" t="str">
        <f t="shared" si="3"/>
        <v>11.17/km</v>
      </c>
      <c r="H83" s="18">
        <f t="shared" si="4"/>
        <v>0.12622685185185184</v>
      </c>
      <c r="I83" s="18">
        <f>F83-INDEX($F$4:$F$98,MATCH(D83,$D$4:$D$98,0))</f>
        <v>0.10388888888888889</v>
      </c>
    </row>
    <row r="84" spans="1:9" ht="15" customHeight="1">
      <c r="A84" s="17">
        <v>81</v>
      </c>
      <c r="B84" s="37" t="s">
        <v>101</v>
      </c>
      <c r="C84" s="37" t="s">
        <v>61</v>
      </c>
      <c r="D84" s="43" t="s">
        <v>118</v>
      </c>
      <c r="E84" s="37" t="s">
        <v>20</v>
      </c>
      <c r="F84" s="40">
        <v>0.26307870370370373</v>
      </c>
      <c r="G84" s="17" t="str">
        <f t="shared" si="3"/>
        <v>11.29/km</v>
      </c>
      <c r="H84" s="18">
        <f t="shared" si="4"/>
        <v>0.13057870370370372</v>
      </c>
      <c r="I84" s="18">
        <f>F84-INDEX($F$4:$F$98,MATCH(D84,$D$4:$D$98,0))</f>
        <v>0.12892361111111114</v>
      </c>
    </row>
    <row r="85" spans="1:9" ht="15" customHeight="1">
      <c r="A85" s="17">
        <v>82</v>
      </c>
      <c r="B85" s="37" t="s">
        <v>221</v>
      </c>
      <c r="C85" s="37" t="s">
        <v>34</v>
      </c>
      <c r="D85" s="43" t="s">
        <v>125</v>
      </c>
      <c r="E85" s="37" t="s">
        <v>20</v>
      </c>
      <c r="F85" s="40">
        <v>0.26307870370370373</v>
      </c>
      <c r="G85" s="17" t="str">
        <f t="shared" si="3"/>
        <v>11.29/km</v>
      </c>
      <c r="H85" s="18">
        <f t="shared" si="4"/>
        <v>0.13057870370370372</v>
      </c>
      <c r="I85" s="18">
        <f>F85-INDEX($F$4:$F$98,MATCH(D85,$D$4:$D$98,0))</f>
        <v>0.10824074074074078</v>
      </c>
    </row>
    <row r="86" spans="1:9" ht="15" customHeight="1">
      <c r="A86" s="21">
        <v>83</v>
      </c>
      <c r="B86" s="32" t="s">
        <v>222</v>
      </c>
      <c r="C86" s="32" t="s">
        <v>142</v>
      </c>
      <c r="D86" s="21" t="s">
        <v>125</v>
      </c>
      <c r="E86" s="32" t="s">
        <v>235</v>
      </c>
      <c r="F86" s="33">
        <v>0.2663888888888889</v>
      </c>
      <c r="G86" s="21" t="str">
        <f t="shared" si="3"/>
        <v>11.37/km</v>
      </c>
      <c r="H86" s="22">
        <f t="shared" si="4"/>
        <v>0.1338888888888889</v>
      </c>
      <c r="I86" s="22">
        <f>F86-INDEX($F$4:$F$98,MATCH(D86,$D$4:$D$98,0))</f>
        <v>0.11155092592592594</v>
      </c>
    </row>
    <row r="87" spans="1:9" ht="15" customHeight="1">
      <c r="A87" s="17">
        <v>84</v>
      </c>
      <c r="B87" s="37" t="s">
        <v>110</v>
      </c>
      <c r="C87" s="37" t="s">
        <v>111</v>
      </c>
      <c r="D87" s="43" t="s">
        <v>163</v>
      </c>
      <c r="E87" s="37" t="s">
        <v>77</v>
      </c>
      <c r="F87" s="40">
        <v>0.2668287037037037</v>
      </c>
      <c r="G87" s="17" t="str">
        <f t="shared" si="3"/>
        <v>11.39/km</v>
      </c>
      <c r="H87" s="18">
        <f t="shared" si="4"/>
        <v>0.1343287037037037</v>
      </c>
      <c r="I87" s="18">
        <f>F87-INDEX($F$4:$F$98,MATCH(D87,$D$4:$D$98,0))</f>
        <v>0.06787037037037036</v>
      </c>
    </row>
    <row r="88" spans="1:9" ht="15" customHeight="1">
      <c r="A88" s="17">
        <v>85</v>
      </c>
      <c r="B88" s="37" t="s">
        <v>223</v>
      </c>
      <c r="C88" s="37" t="s">
        <v>142</v>
      </c>
      <c r="D88" s="43" t="s">
        <v>125</v>
      </c>
      <c r="E88" s="37" t="s">
        <v>224</v>
      </c>
      <c r="F88" s="40">
        <v>0.2734375</v>
      </c>
      <c r="G88" s="17" t="str">
        <f t="shared" si="3"/>
        <v>11.56/km</v>
      </c>
      <c r="H88" s="18">
        <f t="shared" si="4"/>
        <v>0.1409375</v>
      </c>
      <c r="I88" s="18">
        <f>F88-INDEX($F$4:$F$98,MATCH(D88,$D$4:$D$98,0))</f>
        <v>0.11859953703703704</v>
      </c>
    </row>
    <row r="89" spans="1:9" ht="15" customHeight="1">
      <c r="A89" s="17">
        <v>86</v>
      </c>
      <c r="B89" s="37" t="s">
        <v>225</v>
      </c>
      <c r="C89" s="37" t="s">
        <v>94</v>
      </c>
      <c r="D89" s="43" t="s">
        <v>117</v>
      </c>
      <c r="E89" s="37" t="s">
        <v>22</v>
      </c>
      <c r="F89" s="40">
        <v>0.2734490740740741</v>
      </c>
      <c r="G89" s="17" t="str">
        <f t="shared" si="3"/>
        <v>11.56/km</v>
      </c>
      <c r="H89" s="18">
        <f t="shared" si="4"/>
        <v>0.1409490740740741</v>
      </c>
      <c r="I89" s="18">
        <f>F89-INDEX($F$4:$F$98,MATCH(D89,$D$4:$D$98,0))</f>
        <v>0.1409490740740741</v>
      </c>
    </row>
    <row r="90" spans="1:9" ht="15" customHeight="1">
      <c r="A90" s="17">
        <v>87</v>
      </c>
      <c r="B90" s="37" t="s">
        <v>226</v>
      </c>
      <c r="C90" s="37" t="s">
        <v>23</v>
      </c>
      <c r="D90" s="43" t="s">
        <v>122</v>
      </c>
      <c r="E90" s="37" t="s">
        <v>20</v>
      </c>
      <c r="F90" s="40">
        <v>0.2759027777777778</v>
      </c>
      <c r="G90" s="17" t="str">
        <f t="shared" si="3"/>
        <v>12.02/km</v>
      </c>
      <c r="H90" s="18">
        <f t="shared" si="4"/>
        <v>0.14340277777777777</v>
      </c>
      <c r="I90" s="18">
        <f>F90-INDEX($F$4:$F$98,MATCH(D90,$D$4:$D$98,0))</f>
        <v>0.12166666666666667</v>
      </c>
    </row>
    <row r="91" spans="1:9" ht="15" customHeight="1">
      <c r="A91" s="21">
        <v>88</v>
      </c>
      <c r="B91" s="32" t="s">
        <v>108</v>
      </c>
      <c r="C91" s="32" t="s">
        <v>109</v>
      </c>
      <c r="D91" s="21" t="s">
        <v>227</v>
      </c>
      <c r="E91" s="32" t="s">
        <v>235</v>
      </c>
      <c r="F91" s="33">
        <v>0.28209490740740745</v>
      </c>
      <c r="G91" s="21" t="str">
        <f t="shared" si="3"/>
        <v>12.19/km</v>
      </c>
      <c r="H91" s="22">
        <f t="shared" si="4"/>
        <v>0.14959490740740744</v>
      </c>
      <c r="I91" s="22">
        <f>F91-INDEX($F$4:$F$98,MATCH(D91,$D$4:$D$98,0))</f>
        <v>0</v>
      </c>
    </row>
    <row r="92" spans="1:9" ht="15" customHeight="1">
      <c r="A92" s="21">
        <v>89</v>
      </c>
      <c r="B92" s="32" t="s">
        <v>228</v>
      </c>
      <c r="C92" s="32" t="s">
        <v>124</v>
      </c>
      <c r="D92" s="21" t="s">
        <v>127</v>
      </c>
      <c r="E92" s="32" t="s">
        <v>235</v>
      </c>
      <c r="F92" s="33">
        <v>0.28452546296296294</v>
      </c>
      <c r="G92" s="21" t="str">
        <f t="shared" si="3"/>
        <v>12.25/km</v>
      </c>
      <c r="H92" s="22">
        <f t="shared" si="4"/>
        <v>0.15202546296296293</v>
      </c>
      <c r="I92" s="22">
        <f>F92-INDEX($F$4:$F$98,MATCH(D92,$D$4:$D$98,0))</f>
        <v>0.12820601851851848</v>
      </c>
    </row>
    <row r="93" spans="1:9" ht="15" customHeight="1">
      <c r="A93" s="17">
        <v>90</v>
      </c>
      <c r="B93" s="37" t="s">
        <v>229</v>
      </c>
      <c r="C93" s="37" t="s">
        <v>34</v>
      </c>
      <c r="D93" s="43" t="s">
        <v>122</v>
      </c>
      <c r="E93" s="37" t="s">
        <v>96</v>
      </c>
      <c r="F93" s="40">
        <v>0.28703703703703703</v>
      </c>
      <c r="G93" s="17" t="str">
        <f t="shared" si="3"/>
        <v>12.32/km</v>
      </c>
      <c r="H93" s="18">
        <f t="shared" si="4"/>
        <v>0.15453703703703703</v>
      </c>
      <c r="I93" s="18">
        <f>F93-INDEX($F$4:$F$98,MATCH(D93,$D$4:$D$98,0))</f>
        <v>0.13280092592592593</v>
      </c>
    </row>
    <row r="94" spans="1:9" ht="15" customHeight="1">
      <c r="A94" s="17">
        <v>91</v>
      </c>
      <c r="B94" s="37" t="s">
        <v>95</v>
      </c>
      <c r="C94" s="37" t="s">
        <v>91</v>
      </c>
      <c r="D94" s="43" t="s">
        <v>127</v>
      </c>
      <c r="E94" s="37" t="s">
        <v>20</v>
      </c>
      <c r="F94" s="40">
        <v>0.2880671296296296</v>
      </c>
      <c r="G94" s="17" t="str">
        <f t="shared" si="3"/>
        <v>12.34/km</v>
      </c>
      <c r="H94" s="18">
        <f t="shared" si="4"/>
        <v>0.1555671296296296</v>
      </c>
      <c r="I94" s="18">
        <f>F94-INDEX($F$4:$F$98,MATCH(D94,$D$4:$D$98,0))</f>
        <v>0.13174768518518515</v>
      </c>
    </row>
    <row r="95" spans="1:9" ht="15" customHeight="1">
      <c r="A95" s="17">
        <v>92</v>
      </c>
      <c r="B95" s="37" t="s">
        <v>230</v>
      </c>
      <c r="C95" s="37" t="s">
        <v>68</v>
      </c>
      <c r="D95" s="43" t="s">
        <v>119</v>
      </c>
      <c r="E95" s="37" t="s">
        <v>33</v>
      </c>
      <c r="F95" s="40">
        <v>0.2924305555555556</v>
      </c>
      <c r="G95" s="17" t="str">
        <f t="shared" si="3"/>
        <v>12.46/km</v>
      </c>
      <c r="H95" s="18">
        <f>F95-$F$4</f>
        <v>0.15993055555555558</v>
      </c>
      <c r="I95" s="18">
        <f>F95-INDEX($F$4:$F$98,MATCH(D95,$D$4:$D$98,0))</f>
        <v>0.15428240740740742</v>
      </c>
    </row>
    <row r="96" spans="1:9" ht="15" customHeight="1">
      <c r="A96" s="17">
        <v>93</v>
      </c>
      <c r="B96" s="37" t="s">
        <v>231</v>
      </c>
      <c r="C96" s="37" t="s">
        <v>232</v>
      </c>
      <c r="D96" s="43" t="s">
        <v>118</v>
      </c>
      <c r="E96" s="37" t="s">
        <v>233</v>
      </c>
      <c r="F96" s="40">
        <v>0.30998842592592596</v>
      </c>
      <c r="G96" s="17" t="str">
        <f t="shared" si="3"/>
        <v>13.32/km</v>
      </c>
      <c r="H96" s="18">
        <f>F96-$F$4</f>
        <v>0.17748842592592595</v>
      </c>
      <c r="I96" s="18">
        <f>F96-INDEX($F$4:$F$98,MATCH(D96,$D$4:$D$98,0))</f>
        <v>0.17583333333333337</v>
      </c>
    </row>
    <row r="97" spans="1:9" ht="15" customHeight="1">
      <c r="A97" s="17">
        <v>94</v>
      </c>
      <c r="B97" s="37" t="s">
        <v>113</v>
      </c>
      <c r="C97" s="37" t="s">
        <v>114</v>
      </c>
      <c r="D97" s="43" t="s">
        <v>234</v>
      </c>
      <c r="E97" s="37" t="s">
        <v>84</v>
      </c>
      <c r="F97" s="40">
        <v>0.315</v>
      </c>
      <c r="G97" s="17" t="str">
        <f t="shared" si="3"/>
        <v>13.45/km</v>
      </c>
      <c r="H97" s="18">
        <f>F97-$F$4</f>
        <v>0.1825</v>
      </c>
      <c r="I97" s="18">
        <f>F97-INDEX($F$4:$F$98,MATCH(D97,$D$4:$D$98,0))</f>
        <v>0</v>
      </c>
    </row>
    <row r="98" spans="1:9" ht="15" customHeight="1">
      <c r="A98" s="19">
        <v>95</v>
      </c>
      <c r="B98" s="38" t="s">
        <v>112</v>
      </c>
      <c r="C98" s="38" t="s">
        <v>100</v>
      </c>
      <c r="D98" s="44" t="s">
        <v>134</v>
      </c>
      <c r="E98" s="38" t="s">
        <v>30</v>
      </c>
      <c r="F98" s="41">
        <v>0.31506944444444446</v>
      </c>
      <c r="G98" s="19" t="str">
        <f t="shared" si="3"/>
        <v>13.45/km</v>
      </c>
      <c r="H98" s="31">
        <f>F98-$F$4</f>
        <v>0.18256944444444445</v>
      </c>
      <c r="I98" s="31">
        <f>F98-INDEX($F$4:$F$98,MATCH(D98,$D$4:$D$98,0))</f>
        <v>0.15016203703703704</v>
      </c>
    </row>
  </sheetData>
  <sheetProtection/>
  <autoFilter ref="A3:I9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Trail Serra di Celano 2ª edizione</v>
      </c>
      <c r="B1" s="28"/>
      <c r="C1" s="28"/>
    </row>
    <row r="2" spans="1:3" ht="33" customHeight="1">
      <c r="A2" s="29" t="str">
        <f>Individuale!A2&amp;" km. "&amp;Individuale!I2</f>
        <v>Celano (AQ) Italia - Domenica 07/08/2011 km. 33</v>
      </c>
      <c r="B2" s="29"/>
      <c r="C2" s="29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30" t="s">
        <v>22</v>
      </c>
      <c r="C4" s="34">
        <v>10</v>
      </c>
    </row>
    <row r="5" spans="1:3" ht="15" customHeight="1">
      <c r="A5" s="17">
        <v>2</v>
      </c>
      <c r="B5" s="20" t="s">
        <v>99</v>
      </c>
      <c r="C5" s="24">
        <v>6</v>
      </c>
    </row>
    <row r="6" spans="1:3" ht="15" customHeight="1">
      <c r="A6" s="21">
        <v>3</v>
      </c>
      <c r="B6" s="32" t="s">
        <v>235</v>
      </c>
      <c r="C6" s="35">
        <v>5</v>
      </c>
    </row>
    <row r="7" spans="1:3" ht="15" customHeight="1">
      <c r="A7" s="17">
        <v>4</v>
      </c>
      <c r="B7" s="20" t="s">
        <v>77</v>
      </c>
      <c r="C7" s="24">
        <v>5</v>
      </c>
    </row>
    <row r="8" spans="1:3" ht="15" customHeight="1">
      <c r="A8" s="17">
        <v>5</v>
      </c>
      <c r="B8" s="20" t="s">
        <v>20</v>
      </c>
      <c r="C8" s="24">
        <v>5</v>
      </c>
    </row>
    <row r="9" spans="1:3" ht="15" customHeight="1">
      <c r="A9" s="17">
        <v>6</v>
      </c>
      <c r="B9" s="20" t="s">
        <v>30</v>
      </c>
      <c r="C9" s="24">
        <v>4</v>
      </c>
    </row>
    <row r="10" spans="1:3" ht="15" customHeight="1">
      <c r="A10" s="17">
        <v>7</v>
      </c>
      <c r="B10" s="20" t="s">
        <v>84</v>
      </c>
      <c r="C10" s="24">
        <v>4</v>
      </c>
    </row>
    <row r="11" spans="1:3" ht="15" customHeight="1">
      <c r="A11" s="17">
        <v>8</v>
      </c>
      <c r="B11" s="20" t="s">
        <v>126</v>
      </c>
      <c r="C11" s="24">
        <v>3</v>
      </c>
    </row>
    <row r="12" spans="1:3" ht="15" customHeight="1">
      <c r="A12" s="17">
        <v>9</v>
      </c>
      <c r="B12" s="20" t="s">
        <v>64</v>
      </c>
      <c r="C12" s="24">
        <v>3</v>
      </c>
    </row>
    <row r="13" spans="1:3" ht="15" customHeight="1">
      <c r="A13" s="17">
        <v>10</v>
      </c>
      <c r="B13" s="20" t="s">
        <v>42</v>
      </c>
      <c r="C13" s="24">
        <v>3</v>
      </c>
    </row>
    <row r="14" spans="1:3" ht="15" customHeight="1">
      <c r="A14" s="17">
        <v>11</v>
      </c>
      <c r="B14" s="20" t="s">
        <v>92</v>
      </c>
      <c r="C14" s="24">
        <v>3</v>
      </c>
    </row>
    <row r="15" spans="1:3" ht="15" customHeight="1">
      <c r="A15" s="17">
        <v>12</v>
      </c>
      <c r="B15" s="20" t="s">
        <v>33</v>
      </c>
      <c r="C15" s="24">
        <v>2</v>
      </c>
    </row>
    <row r="16" spans="1:3" ht="15" customHeight="1">
      <c r="A16" s="17">
        <v>13</v>
      </c>
      <c r="B16" s="20" t="s">
        <v>207</v>
      </c>
      <c r="C16" s="24">
        <v>2</v>
      </c>
    </row>
    <row r="17" spans="1:3" ht="15" customHeight="1">
      <c r="A17" s="17">
        <v>14</v>
      </c>
      <c r="B17" s="20" t="s">
        <v>182</v>
      </c>
      <c r="C17" s="24">
        <v>2</v>
      </c>
    </row>
    <row r="18" spans="1:3" ht="15" customHeight="1">
      <c r="A18" s="17">
        <v>15</v>
      </c>
      <c r="B18" s="20" t="s">
        <v>162</v>
      </c>
      <c r="C18" s="24">
        <v>2</v>
      </c>
    </row>
    <row r="19" spans="1:3" ht="15" customHeight="1">
      <c r="A19" s="17">
        <v>16</v>
      </c>
      <c r="B19" s="20" t="s">
        <v>160</v>
      </c>
      <c r="C19" s="24">
        <v>2</v>
      </c>
    </row>
    <row r="20" spans="1:3" ht="15" customHeight="1">
      <c r="A20" s="17">
        <v>17</v>
      </c>
      <c r="B20" s="20" t="s">
        <v>16</v>
      </c>
      <c r="C20" s="24">
        <v>2</v>
      </c>
    </row>
    <row r="21" spans="1:3" ht="15" customHeight="1">
      <c r="A21" s="17">
        <v>18</v>
      </c>
      <c r="B21" s="20" t="s">
        <v>133</v>
      </c>
      <c r="C21" s="24">
        <v>2</v>
      </c>
    </row>
    <row r="22" spans="1:3" ht="15" customHeight="1">
      <c r="A22" s="17">
        <v>19</v>
      </c>
      <c r="B22" s="20" t="s">
        <v>96</v>
      </c>
      <c r="C22" s="24">
        <v>2</v>
      </c>
    </row>
    <row r="23" spans="1:3" ht="15" customHeight="1">
      <c r="A23" s="17">
        <v>20</v>
      </c>
      <c r="B23" s="20" t="s">
        <v>189</v>
      </c>
      <c r="C23" s="24">
        <v>1</v>
      </c>
    </row>
    <row r="24" spans="1:3" ht="15" customHeight="1">
      <c r="A24" s="17">
        <v>21</v>
      </c>
      <c r="B24" s="20" t="s">
        <v>88</v>
      </c>
      <c r="C24" s="24">
        <v>1</v>
      </c>
    </row>
    <row r="25" spans="1:3" ht="15" customHeight="1">
      <c r="A25" s="17">
        <v>22</v>
      </c>
      <c r="B25" s="20" t="s">
        <v>19</v>
      </c>
      <c r="C25" s="24">
        <v>1</v>
      </c>
    </row>
    <row r="26" spans="1:3" ht="15" customHeight="1">
      <c r="A26" s="17">
        <v>23</v>
      </c>
      <c r="B26" s="20" t="s">
        <v>93</v>
      </c>
      <c r="C26" s="24">
        <v>1</v>
      </c>
    </row>
    <row r="27" spans="1:3" ht="15" customHeight="1">
      <c r="A27" s="17">
        <v>24</v>
      </c>
      <c r="B27" s="20" t="s">
        <v>173</v>
      </c>
      <c r="C27" s="24">
        <v>1</v>
      </c>
    </row>
    <row r="28" spans="1:3" ht="15" customHeight="1">
      <c r="A28" s="17">
        <v>25</v>
      </c>
      <c r="B28" s="20" t="s">
        <v>211</v>
      </c>
      <c r="C28" s="24">
        <v>1</v>
      </c>
    </row>
    <row r="29" spans="1:3" ht="15" customHeight="1">
      <c r="A29" s="17">
        <v>26</v>
      </c>
      <c r="B29" s="20" t="s">
        <v>224</v>
      </c>
      <c r="C29" s="24">
        <v>1</v>
      </c>
    </row>
    <row r="30" spans="1:3" ht="15" customHeight="1">
      <c r="A30" s="17">
        <v>27</v>
      </c>
      <c r="B30" s="20" t="s">
        <v>74</v>
      </c>
      <c r="C30" s="24">
        <v>1</v>
      </c>
    </row>
    <row r="31" spans="1:3" ht="15" customHeight="1">
      <c r="A31" s="17">
        <v>28</v>
      </c>
      <c r="B31" s="20" t="s">
        <v>193</v>
      </c>
      <c r="C31" s="24">
        <v>1</v>
      </c>
    </row>
    <row r="32" spans="1:3" ht="15" customHeight="1">
      <c r="A32" s="17">
        <v>29</v>
      </c>
      <c r="B32" s="20" t="s">
        <v>218</v>
      </c>
      <c r="C32" s="24">
        <v>1</v>
      </c>
    </row>
    <row r="33" spans="1:3" ht="15" customHeight="1">
      <c r="A33" s="17">
        <v>30</v>
      </c>
      <c r="B33" s="20" t="s">
        <v>202</v>
      </c>
      <c r="C33" s="24">
        <v>1</v>
      </c>
    </row>
    <row r="34" spans="1:3" ht="15" customHeight="1">
      <c r="A34" s="17">
        <v>31</v>
      </c>
      <c r="B34" s="20" t="s">
        <v>214</v>
      </c>
      <c r="C34" s="24">
        <v>1</v>
      </c>
    </row>
    <row r="35" spans="1:3" ht="15" customHeight="1">
      <c r="A35" s="17">
        <v>32</v>
      </c>
      <c r="B35" s="20" t="s">
        <v>166</v>
      </c>
      <c r="C35" s="24">
        <v>1</v>
      </c>
    </row>
    <row r="36" spans="1:3" ht="15" customHeight="1">
      <c r="A36" s="17">
        <v>33</v>
      </c>
      <c r="B36" s="20" t="s">
        <v>46</v>
      </c>
      <c r="C36" s="24">
        <v>1</v>
      </c>
    </row>
    <row r="37" spans="1:3" ht="15" customHeight="1">
      <c r="A37" s="17">
        <v>34</v>
      </c>
      <c r="B37" s="20" t="s">
        <v>50</v>
      </c>
      <c r="C37" s="24">
        <v>1</v>
      </c>
    </row>
    <row r="38" spans="1:3" ht="15" customHeight="1">
      <c r="A38" s="17">
        <v>35</v>
      </c>
      <c r="B38" s="20" t="s">
        <v>76</v>
      </c>
      <c r="C38" s="24">
        <v>1</v>
      </c>
    </row>
    <row r="39" spans="1:3" ht="15" customHeight="1">
      <c r="A39" s="17">
        <v>36</v>
      </c>
      <c r="B39" s="20" t="s">
        <v>57</v>
      </c>
      <c r="C39" s="24">
        <v>1</v>
      </c>
    </row>
    <row r="40" spans="1:3" ht="15" customHeight="1">
      <c r="A40" s="17">
        <v>37</v>
      </c>
      <c r="B40" s="20" t="s">
        <v>75</v>
      </c>
      <c r="C40" s="24">
        <v>1</v>
      </c>
    </row>
    <row r="41" spans="1:3" ht="15" customHeight="1">
      <c r="A41" s="17">
        <v>38</v>
      </c>
      <c r="B41" s="20" t="s">
        <v>150</v>
      </c>
      <c r="C41" s="24">
        <v>1</v>
      </c>
    </row>
    <row r="42" spans="1:3" ht="15" customHeight="1">
      <c r="A42" s="17">
        <v>39</v>
      </c>
      <c r="B42" s="20" t="s">
        <v>233</v>
      </c>
      <c r="C42" s="24">
        <v>1</v>
      </c>
    </row>
    <row r="43" spans="1:3" ht="15" customHeight="1">
      <c r="A43" s="17">
        <v>40</v>
      </c>
      <c r="B43" s="20" t="s">
        <v>153</v>
      </c>
      <c r="C43" s="24">
        <v>1</v>
      </c>
    </row>
    <row r="44" spans="1:3" ht="15" customHeight="1">
      <c r="A44" s="17">
        <v>41</v>
      </c>
      <c r="B44" s="20" t="s">
        <v>13</v>
      </c>
      <c r="C44" s="24">
        <v>1</v>
      </c>
    </row>
    <row r="45" spans="1:3" ht="15" customHeight="1">
      <c r="A45" s="17">
        <v>42</v>
      </c>
      <c r="B45" s="20" t="s">
        <v>85</v>
      </c>
      <c r="C45" s="24">
        <v>1</v>
      </c>
    </row>
    <row r="46" spans="1:3" ht="15" customHeight="1">
      <c r="A46" s="17">
        <v>43</v>
      </c>
      <c r="B46" s="20" t="s">
        <v>71</v>
      </c>
      <c r="C46" s="24">
        <v>1</v>
      </c>
    </row>
    <row r="47" spans="1:3" ht="15" customHeight="1">
      <c r="A47" s="17">
        <v>44</v>
      </c>
      <c r="B47" s="20" t="s">
        <v>131</v>
      </c>
      <c r="C47" s="24">
        <v>1</v>
      </c>
    </row>
    <row r="48" spans="1:3" ht="15" customHeight="1">
      <c r="A48" s="17">
        <v>45</v>
      </c>
      <c r="B48" s="20" t="s">
        <v>82</v>
      </c>
      <c r="C48" s="24">
        <v>1</v>
      </c>
    </row>
    <row r="49" spans="1:3" ht="15" customHeight="1">
      <c r="A49" s="17">
        <v>46</v>
      </c>
      <c r="B49" s="20" t="s">
        <v>39</v>
      </c>
      <c r="C49" s="24">
        <v>1</v>
      </c>
    </row>
    <row r="50" spans="1:3" ht="15" customHeight="1">
      <c r="A50" s="19">
        <v>47</v>
      </c>
      <c r="B50" s="23" t="s">
        <v>136</v>
      </c>
      <c r="C50" s="25">
        <v>1</v>
      </c>
    </row>
    <row r="51" ht="12.75">
      <c r="C51" s="2">
        <f>SUM(C4:C50)</f>
        <v>95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2011-08-22T16:12:11Z</dcterms:modified>
  <cp:category/>
  <cp:version/>
  <cp:contentType/>
  <cp:contentStatus/>
</cp:coreProperties>
</file>