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'Individuale'!$A$4:$I$103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<sst xmlns="http://schemas.openxmlformats.org/spreadsheetml/2006/main" count="443" uniqueCount="218">
  <si>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</si>
  <si>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</si>
  <si>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</si>
  <si>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</si>
  <si>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</si>
  <si>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</si>
  <si>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</si>
  <si>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</si>
  <si>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</si>
  <si>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</si>
  <si>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</si>
  <si>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</si>
  <si>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GIORGIO</t>
  </si>
  <si>
    <t>DOMENICO</t>
  </si>
  <si>
    <t>PIETRO</t>
  </si>
  <si>
    <t>ALESSANDRO</t>
  </si>
  <si>
    <t>MICHELE</t>
  </si>
  <si>
    <t>ROBERTO</t>
  </si>
  <si>
    <t>MARCO</t>
  </si>
  <si>
    <t>GIUSEPPE</t>
  </si>
  <si>
    <t>FRANCESCO</t>
  </si>
  <si>
    <t>GIANLUCA</t>
  </si>
  <si>
    <t>STEFANO</t>
  </si>
  <si>
    <t>VINCENZO</t>
  </si>
  <si>
    <t>MASSIMO</t>
  </si>
  <si>
    <t>ALBERTO</t>
  </si>
  <si>
    <t>ANGELO</t>
  </si>
  <si>
    <t>SIMONE</t>
  </si>
  <si>
    <t>PATRIZIO</t>
  </si>
  <si>
    <t>ANDREA</t>
  </si>
  <si>
    <t>MAURIZIO</t>
  </si>
  <si>
    <t>EMANUELE</t>
  </si>
  <si>
    <t>CARLO</t>
  </si>
  <si>
    <t>FRANCO</t>
  </si>
  <si>
    <t>DANILO</t>
  </si>
  <si>
    <t>LEONARDO</t>
  </si>
  <si>
    <t>A.S.D. PODISTICA SOLIDARIETA'</t>
  </si>
  <si>
    <t>RAFFAELE</t>
  </si>
  <si>
    <t>ZONA OLIMPICA TEAM</t>
  </si>
  <si>
    <t>MORICONI</t>
  </si>
  <si>
    <t>LUCIANO</t>
  </si>
  <si>
    <t>GAETANO</t>
  </si>
  <si>
    <t>ABBATE</t>
  </si>
  <si>
    <t>VALTER</t>
  </si>
  <si>
    <t>TIVOLI MARATHON</t>
  </si>
  <si>
    <t>CARLA</t>
  </si>
  <si>
    <t>GIOVANNA</t>
  </si>
  <si>
    <t>ALDO</t>
  </si>
  <si>
    <t>DANIELA</t>
  </si>
  <si>
    <t>PAOLA</t>
  </si>
  <si>
    <t>VITALE</t>
  </si>
  <si>
    <t>RUNNING EVOLUTION</t>
  </si>
  <si>
    <t>MICHELA</t>
  </si>
  <si>
    <t>CAT SPORT</t>
  </si>
  <si>
    <t>RICCARDO</t>
  </si>
  <si>
    <t>SPERANZA</t>
  </si>
  <si>
    <t>PIERLUIGI</t>
  </si>
  <si>
    <t>ALESSIO</t>
  </si>
  <si>
    <t>MAURO</t>
  </si>
  <si>
    <t>STABILE</t>
  </si>
  <si>
    <t>LUIGI</t>
  </si>
  <si>
    <t>LOFFREDO</t>
  </si>
  <si>
    <t>GIAMPAOLO</t>
  </si>
  <si>
    <t>ADRIANO</t>
  </si>
  <si>
    <t>RUNCARD</t>
  </si>
  <si>
    <t>MARZIA</t>
  </si>
  <si>
    <t>CRISTINA</t>
  </si>
  <si>
    <t>GIULIANI</t>
  </si>
  <si>
    <t>DE SANCTIS</t>
  </si>
  <si>
    <t>ELISA</t>
  </si>
  <si>
    <t>LANFRANCO</t>
  </si>
  <si>
    <t>VISCONTI</t>
  </si>
  <si>
    <t>MARINELLI</t>
  </si>
  <si>
    <t>SERGIO</t>
  </si>
  <si>
    <t>PACIFICI</t>
  </si>
  <si>
    <t>FLAVIO</t>
  </si>
  <si>
    <t>TARQUINI</t>
  </si>
  <si>
    <t>IANNILLI</t>
  </si>
  <si>
    <t>PINO</t>
  </si>
  <si>
    <t>CIRO</t>
  </si>
  <si>
    <t>FERRARI</t>
  </si>
  <si>
    <t>VALENTINI</t>
  </si>
  <si>
    <t>BARTOCCI</t>
  </si>
  <si>
    <t>D'ADAMO</t>
  </si>
  <si>
    <t>SM</t>
  </si>
  <si>
    <t>SM40</t>
  </si>
  <si>
    <t>CALCATERRA SPORT</t>
  </si>
  <si>
    <t>SM50</t>
  </si>
  <si>
    <t>SM45</t>
  </si>
  <si>
    <t>SM35</t>
  </si>
  <si>
    <t>SM55</t>
  </si>
  <si>
    <t>UISP</t>
  </si>
  <si>
    <t>SF45</t>
  </si>
  <si>
    <t>SF40</t>
  </si>
  <si>
    <t>SF35</t>
  </si>
  <si>
    <t>SF</t>
  </si>
  <si>
    <t>FLAVIA</t>
  </si>
  <si>
    <t>SF50</t>
  </si>
  <si>
    <t>BERNARDI</t>
  </si>
  <si>
    <t>MARIA</t>
  </si>
  <si>
    <t>EMANUELA</t>
  </si>
  <si>
    <t>SF55</t>
  </si>
  <si>
    <t>VALENTINA</t>
  </si>
  <si>
    <t>BANCARI ROMANI</t>
  </si>
  <si>
    <t>ROMA ROAD RUNNERS</t>
  </si>
  <si>
    <t>CECCACCI</t>
  </si>
  <si>
    <t>SALVATI</t>
  </si>
  <si>
    <t>PROIETTI</t>
  </si>
  <si>
    <t>DE FELICE</t>
  </si>
  <si>
    <t>ANNAMARIA</t>
  </si>
  <si>
    <t>FABRIZI</t>
  </si>
  <si>
    <t>MASI</t>
  </si>
  <si>
    <t>CARLETTI</t>
  </si>
  <si>
    <t>CIPOLLONI</t>
  </si>
  <si>
    <t>DI DONATO</t>
  </si>
  <si>
    <t>ESALEHY</t>
  </si>
  <si>
    <t>ABDELATIF</t>
  </si>
  <si>
    <t>ATLETICA LA SBARRA</t>
  </si>
  <si>
    <t>PODISTICA PRENESTE</t>
  </si>
  <si>
    <t>FERRARO</t>
  </si>
  <si>
    <t>TIBUR RUNNERS</t>
  </si>
  <si>
    <t>PRINCIPI</t>
  </si>
  <si>
    <t>LBM</t>
  </si>
  <si>
    <t>DANTONE</t>
  </si>
  <si>
    <t>VITAMINA RUNNING TEAM</t>
  </si>
  <si>
    <t>KIRIELEISON</t>
  </si>
  <si>
    <t>ITALIA MARATHON CLUB</t>
  </si>
  <si>
    <t>PIETROSANTI</t>
  </si>
  <si>
    <t>TESTERO</t>
  </si>
  <si>
    <t>CAMPIDOGLIO PALATINO</t>
  </si>
  <si>
    <t>I GRILLI RUNNERS</t>
  </si>
  <si>
    <t>ARMIERI</t>
  </si>
  <si>
    <t>CARTA</t>
  </si>
  <si>
    <t>SCAFFEO</t>
  </si>
  <si>
    <t>TIMPERI</t>
  </si>
  <si>
    <t>IMBRICI</t>
  </si>
  <si>
    <t>POD. CANUSIUM</t>
  </si>
  <si>
    <t>BOTTINI</t>
  </si>
  <si>
    <t>MARCHESINI</t>
  </si>
  <si>
    <t>LITTA</t>
  </si>
  <si>
    <t>AQUILINO</t>
  </si>
  <si>
    <t>GABRIELLI</t>
  </si>
  <si>
    <t>PAMELA</t>
  </si>
  <si>
    <t>VESPIGNANI</t>
  </si>
  <si>
    <t>VICALVI</t>
  </si>
  <si>
    <t>PALAMARA</t>
  </si>
  <si>
    <t>DI SOMMA</t>
  </si>
  <si>
    <t>PODISTICA 2007 TOR TRE TESTE</t>
  </si>
  <si>
    <t>ERGASTI</t>
  </si>
  <si>
    <t>MARCOALDI</t>
  </si>
  <si>
    <t>MORENO</t>
  </si>
  <si>
    <t>ARDIZZI</t>
  </si>
  <si>
    <t>DI VOZZO</t>
  </si>
  <si>
    <t>DAMIANO</t>
  </si>
  <si>
    <t>GINESTRA</t>
  </si>
  <si>
    <t>EMANUEL</t>
  </si>
  <si>
    <t>CECCHINI</t>
  </si>
  <si>
    <t>FACCHINI</t>
  </si>
  <si>
    <t>NUOVA LUNGHEZZA</t>
  </si>
  <si>
    <t>CECCHETTI</t>
  </si>
  <si>
    <t>SCIAMANNA</t>
  </si>
  <si>
    <t>DI ANTONIO</t>
  </si>
  <si>
    <t>VILLA PAMPHILI</t>
  </si>
  <si>
    <t>BATTISTONI</t>
  </si>
  <si>
    <t>IL CAVALIERE</t>
  </si>
  <si>
    <t>ROAD RUNNERS</t>
  </si>
  <si>
    <t>HUIZING KLAZIENA</t>
  </si>
  <si>
    <t>JOANNA</t>
  </si>
  <si>
    <t>OLIMPIA 2000</t>
  </si>
  <si>
    <t>SM60+</t>
  </si>
  <si>
    <t>ROMANA GAS</t>
  </si>
  <si>
    <t>MORLUPI</t>
  </si>
  <si>
    <t>GRUPPO MILLE PIEDI</t>
  </si>
  <si>
    <t>ALFIERI</t>
  </si>
  <si>
    <t>PIAZZOLLA</t>
  </si>
  <si>
    <t>LIBERTAS OSTIA RUNNER AVIS</t>
  </si>
  <si>
    <t>FERA</t>
  </si>
  <si>
    <t>ROMA ATLETICA</t>
  </si>
  <si>
    <t>FALBO</t>
  </si>
  <si>
    <t>MENNUTI</t>
  </si>
  <si>
    <t>PERETI</t>
  </si>
  <si>
    <t>NEGRI</t>
  </si>
  <si>
    <t>GENNARO</t>
  </si>
  <si>
    <t>DI LEONE</t>
  </si>
  <si>
    <t>LICCARDI</t>
  </si>
  <si>
    <t>SASSI</t>
  </si>
  <si>
    <t>PIANO MA ARRIVIAMO</t>
  </si>
  <si>
    <t>TUFO</t>
  </si>
  <si>
    <t>ALESSANDRONI</t>
  </si>
  <si>
    <t>BARACAIA</t>
  </si>
  <si>
    <t>PELLINI</t>
  </si>
  <si>
    <t>CAPPA</t>
  </si>
  <si>
    <t>TROTTA</t>
  </si>
  <si>
    <t>CESARI</t>
  </si>
  <si>
    <t>SCULTZ</t>
  </si>
  <si>
    <t>GUALTIERO</t>
  </si>
  <si>
    <t>CIBODDO</t>
  </si>
  <si>
    <t>BRIENZA</t>
  </si>
  <si>
    <t>CANCELLIERI</t>
  </si>
  <si>
    <t>COSTANZA</t>
  </si>
  <si>
    <t>SICA</t>
  </si>
  <si>
    <t>CASORRI</t>
  </si>
  <si>
    <t>BALDRACCHI</t>
  </si>
  <si>
    <t>TORRIANI</t>
  </si>
  <si>
    <t>DI PIETRANGELO</t>
  </si>
  <si>
    <t>BATTISTELLI</t>
  </si>
  <si>
    <t>STRAMANDINO</t>
  </si>
  <si>
    <t>ZAINO</t>
  </si>
  <si>
    <t>COVINO</t>
  </si>
  <si>
    <t>CAFOLLA</t>
  </si>
  <si>
    <t>DE MAGISTRIS</t>
  </si>
  <si>
    <t>AMMIRATA</t>
  </si>
  <si>
    <t>ADA MARIA</t>
  </si>
  <si>
    <t>CARDIA</t>
  </si>
  <si>
    <t>ATLETICA ACQUACETOSA</t>
  </si>
  <si>
    <t>Maratonina a La Rustica</t>
  </si>
  <si>
    <t xml:space="preserve"> 3ª edizione</t>
  </si>
  <si>
    <t>La Rustica - Roma (RM) Italia - Domenica 09/10/2016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</si>
</sst>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-&quot;€&quot;\ * #,##0_-;\-&quot;€&quot;\ * #,##0_-;_-&quot;€&quot;\ * &quot;-&quot;_-;_-@_-"/>
    <numFmt numFmtId="180" formatCode="_-* #,##0_-;\-* #,##0_-;_-* &quot;-&quot;_-;_-@_-"/>
    <numFmt numFmtId="181" formatCode="_-&quot;€&quot;\ * #,##0.00_-;\-&quot;€&quot;\ * #,##0.00_-;_-&quot;€&quot;\ * &quot;-&quot;??_-;_-@_-"/>
    <numFmt numFmtId="182" formatCode="_-* #,##0.00_-;\-* #,##0.00_-;_-* &quot;-&quot;??_-;_-@_-"/>
    <numFmt numFmtId="183" formatCode="h:mm:ss;@"/>
    <numFmt numFmtId="184" formatCode="h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vertical="center"/>
    </xf>
    <xf numFmtId="0" fontId="52" fillId="56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40" t="s">
        <v>215</v>
      </c>
      <c r="B1" s="40"/>
      <c r="C1" s="40"/>
      <c r="D1" s="40"/>
      <c r="E1" s="40"/>
      <c r="F1" s="40"/>
      <c r="G1" s="40"/>
      <c r="H1" s="40"/>
      <c r="I1" s="40"/>
    </row>
    <row r="2" spans="1:9" ht="24" customHeight="1">
      <c r="A2" s="41" t="s">
        <v>216</v>
      </c>
      <c r="B2" s="41"/>
      <c r="C2" s="41"/>
      <c r="D2" s="41"/>
      <c r="E2" s="41"/>
      <c r="F2" s="41"/>
      <c r="G2" s="41"/>
      <c r="H2" s="41"/>
      <c r="I2" s="41"/>
    </row>
    <row r="3" spans="1:9" ht="24" customHeight="1">
      <c r="A3" s="42" t="s">
        <v>217</v>
      </c>
      <c r="B3" s="42"/>
      <c r="C3" s="42"/>
      <c r="D3" s="42"/>
      <c r="E3" s="42"/>
      <c r="F3" s="42"/>
      <c r="G3" s="42"/>
      <c r="H3" s="3" t="s">
        <v>0</v>
      </c>
      <c r="I3" s="4">
        <v>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9" t="s">
        <v>115</v>
      </c>
      <c r="C5" s="49" t="s">
        <v>116</v>
      </c>
      <c r="D5" s="11" t="s">
        <v>84</v>
      </c>
      <c r="E5" s="49" t="s">
        <v>117</v>
      </c>
      <c r="F5" s="24">
        <v>0.010983796296296297</v>
      </c>
      <c r="G5" s="11" t="str">
        <f>TEXT(INT((HOUR(F5)*3600+MINUTE(F5)*60+SECOND(F5))/$I$3/60),"0")&amp;"."&amp;TEXT(MOD((HOUR(F5)*3600+MINUTE(F5)*60+SECOND(F5))/$I$3,60),"00")&amp;"/km"</f>
        <v>3.10/km</v>
      </c>
      <c r="H5" s="14">
        <f>F5-$F$5</f>
        <v>0</v>
      </c>
      <c r="I5" s="14">
        <f>F5-INDEX($F$5:$F$103,MATCH(D5,$D$5:$D$103,0))</f>
        <v>0</v>
      </c>
    </row>
    <row r="6" spans="1:9" s="10" customFormat="1" ht="15" customHeight="1">
      <c r="A6" s="12">
        <v>2</v>
      </c>
      <c r="B6" s="23" t="s">
        <v>81</v>
      </c>
      <c r="C6" s="23" t="s">
        <v>27</v>
      </c>
      <c r="D6" s="12" t="s">
        <v>84</v>
      </c>
      <c r="E6" s="23" t="s">
        <v>118</v>
      </c>
      <c r="F6" s="25">
        <v>0.011064814814814814</v>
      </c>
      <c r="G6" s="12" t="str">
        <f aca="true" t="shared" si="0" ref="G6:G21">TEXT(INT((HOUR(F6)*3600+MINUTE(F6)*60+SECOND(F6))/$I$3/60),"0")&amp;"."&amp;TEXT(MOD((HOUR(F6)*3600+MINUTE(F6)*60+SECOND(F6))/$I$3,60),"00")&amp;"/km"</f>
        <v>3.11/km</v>
      </c>
      <c r="H6" s="13">
        <f aca="true" t="shared" si="1" ref="H6:H21">F6-$F$5</f>
        <v>8.101851851851673E-05</v>
      </c>
      <c r="I6" s="13">
        <f>F6-INDEX($F$5:$F$103,MATCH(D6,$D$5:$D$103,0))</f>
        <v>8.101851851851673E-05</v>
      </c>
    </row>
    <row r="7" spans="1:9" s="10" customFormat="1" ht="15" customHeight="1">
      <c r="A7" s="12">
        <v>3</v>
      </c>
      <c r="B7" s="23" t="s">
        <v>119</v>
      </c>
      <c r="C7" s="23" t="s">
        <v>18</v>
      </c>
      <c r="D7" s="12" t="s">
        <v>85</v>
      </c>
      <c r="E7" s="23" t="s">
        <v>118</v>
      </c>
      <c r="F7" s="25">
        <v>0.011944444444444445</v>
      </c>
      <c r="G7" s="12" t="str">
        <f t="shared" si="0"/>
        <v>3.26/km</v>
      </c>
      <c r="H7" s="13">
        <f t="shared" si="1"/>
        <v>0.000960648148148148</v>
      </c>
      <c r="I7" s="13">
        <f>F7-INDEX($F$5:$F$103,MATCH(D7,$D$5:$D$103,0))</f>
        <v>0</v>
      </c>
    </row>
    <row r="8" spans="1:9" s="10" customFormat="1" ht="15" customHeight="1">
      <c r="A8" s="12">
        <v>4</v>
      </c>
      <c r="B8" s="23" t="s">
        <v>74</v>
      </c>
      <c r="C8" s="23" t="s">
        <v>32</v>
      </c>
      <c r="D8" s="12" t="s">
        <v>84</v>
      </c>
      <c r="E8" s="23" t="s">
        <v>120</v>
      </c>
      <c r="F8" s="25">
        <v>0.012199074074074072</v>
      </c>
      <c r="G8" s="12" t="str">
        <f t="shared" si="0"/>
        <v>3.31/km</v>
      </c>
      <c r="H8" s="13">
        <f t="shared" si="1"/>
        <v>0.0012152777777777752</v>
      </c>
      <c r="I8" s="13">
        <f>F8-INDEX($F$5:$F$103,MATCH(D8,$D$5:$D$103,0))</f>
        <v>0.0012152777777777752</v>
      </c>
    </row>
    <row r="9" spans="1:9" s="10" customFormat="1" ht="15" customHeight="1">
      <c r="A9" s="12">
        <v>5</v>
      </c>
      <c r="B9" s="23" t="s">
        <v>121</v>
      </c>
      <c r="C9" s="23" t="s">
        <v>15</v>
      </c>
      <c r="D9" s="12" t="s">
        <v>89</v>
      </c>
      <c r="E9" s="23" t="s">
        <v>122</v>
      </c>
      <c r="F9" s="25">
        <v>0.012210648148148146</v>
      </c>
      <c r="G9" s="12" t="str">
        <f t="shared" si="0"/>
        <v>3.31/km</v>
      </c>
      <c r="H9" s="13">
        <f t="shared" si="1"/>
        <v>0.0012268518518518488</v>
      </c>
      <c r="I9" s="13">
        <f>F9-INDEX($F$5:$F$103,MATCH(D9,$D$5:$D$103,0))</f>
        <v>0</v>
      </c>
    </row>
    <row r="10" spans="1:9" s="10" customFormat="1" ht="15" customHeight="1">
      <c r="A10" s="12">
        <v>6</v>
      </c>
      <c r="B10" s="23" t="s">
        <v>123</v>
      </c>
      <c r="C10" s="23" t="s">
        <v>19</v>
      </c>
      <c r="D10" s="12" t="s">
        <v>90</v>
      </c>
      <c r="E10" s="23" t="s">
        <v>117</v>
      </c>
      <c r="F10" s="25">
        <v>0.012268518518518519</v>
      </c>
      <c r="G10" s="12" t="str">
        <f t="shared" si="0"/>
        <v>3.32/km</v>
      </c>
      <c r="H10" s="13">
        <f t="shared" si="1"/>
        <v>0.0012847222222222218</v>
      </c>
      <c r="I10" s="13">
        <f>F10-INDEX($F$5:$F$103,MATCH(D10,$D$5:$D$103,0))</f>
        <v>0</v>
      </c>
    </row>
    <row r="11" spans="1:9" s="10" customFormat="1" ht="15" customHeight="1">
      <c r="A11" s="12">
        <v>7</v>
      </c>
      <c r="B11" s="23" t="s">
        <v>72</v>
      </c>
      <c r="C11" s="23" t="s">
        <v>18</v>
      </c>
      <c r="D11" s="12" t="s">
        <v>84</v>
      </c>
      <c r="E11" s="23" t="s">
        <v>124</v>
      </c>
      <c r="F11" s="25">
        <v>0.012326388888888888</v>
      </c>
      <c r="G11" s="12" t="str">
        <f t="shared" si="0"/>
        <v>3.33/km</v>
      </c>
      <c r="H11" s="13">
        <f t="shared" si="1"/>
        <v>0.0013425925925925914</v>
      </c>
      <c r="I11" s="13">
        <f>F11-INDEX($F$5:$F$103,MATCH(D11,$D$5:$D$103,0))</f>
        <v>0.0013425925925925914</v>
      </c>
    </row>
    <row r="12" spans="1:9" s="10" customFormat="1" ht="15" customHeight="1">
      <c r="A12" s="12">
        <v>8</v>
      </c>
      <c r="B12" s="23" t="s">
        <v>125</v>
      </c>
      <c r="C12" s="23" t="s">
        <v>31</v>
      </c>
      <c r="D12" s="12" t="s">
        <v>85</v>
      </c>
      <c r="E12" s="23" t="s">
        <v>126</v>
      </c>
      <c r="F12" s="25">
        <v>0.012430555555555554</v>
      </c>
      <c r="G12" s="12" t="str">
        <f t="shared" si="0"/>
        <v>3.35/km</v>
      </c>
      <c r="H12" s="13">
        <f t="shared" si="1"/>
        <v>0.001446759259259257</v>
      </c>
      <c r="I12" s="13">
        <f>F12-INDEX($F$5:$F$103,MATCH(D12,$D$5:$D$103,0))</f>
        <v>0.00048611111111110904</v>
      </c>
    </row>
    <row r="13" spans="1:9" s="10" customFormat="1" ht="15" customHeight="1">
      <c r="A13" s="12">
        <v>9</v>
      </c>
      <c r="B13" s="23" t="s">
        <v>127</v>
      </c>
      <c r="C13" s="23" t="s">
        <v>15</v>
      </c>
      <c r="D13" s="12" t="s">
        <v>85</v>
      </c>
      <c r="E13" s="23" t="s">
        <v>124</v>
      </c>
      <c r="F13" s="25">
        <v>0.012488425925925925</v>
      </c>
      <c r="G13" s="12" t="str">
        <f t="shared" si="0"/>
        <v>3.36/km</v>
      </c>
      <c r="H13" s="13">
        <f t="shared" si="1"/>
        <v>0.0015046296296296283</v>
      </c>
      <c r="I13" s="13">
        <f>F13-INDEX($F$5:$F$103,MATCH(D13,$D$5:$D$103,0))</f>
        <v>0.0005439814814814804</v>
      </c>
    </row>
    <row r="14" spans="1:9" s="10" customFormat="1" ht="15" customHeight="1">
      <c r="A14" s="12">
        <v>10</v>
      </c>
      <c r="B14" s="23" t="s">
        <v>128</v>
      </c>
      <c r="C14" s="23" t="s">
        <v>17</v>
      </c>
      <c r="D14" s="12" t="s">
        <v>89</v>
      </c>
      <c r="E14" s="23" t="s">
        <v>129</v>
      </c>
      <c r="F14" s="25">
        <v>0.01255787037037037</v>
      </c>
      <c r="G14" s="12" t="str">
        <f t="shared" si="0"/>
        <v>3.37/km</v>
      </c>
      <c r="H14" s="13">
        <f t="shared" si="1"/>
        <v>0.0015740740740740732</v>
      </c>
      <c r="I14" s="13">
        <f>F14-INDEX($F$5:$F$103,MATCH(D14,$D$5:$D$103,0))</f>
        <v>0.00034722222222222446</v>
      </c>
    </row>
    <row r="15" spans="1:9" s="10" customFormat="1" ht="15" customHeight="1">
      <c r="A15" s="12">
        <v>11</v>
      </c>
      <c r="B15" s="23" t="s">
        <v>59</v>
      </c>
      <c r="C15" s="23" t="s">
        <v>29</v>
      </c>
      <c r="D15" s="12" t="s">
        <v>84</v>
      </c>
      <c r="E15" s="23" t="s">
        <v>38</v>
      </c>
      <c r="F15" s="25">
        <v>0.01267361111111111</v>
      </c>
      <c r="G15" s="12" t="str">
        <f t="shared" si="0"/>
        <v>3.39/km</v>
      </c>
      <c r="H15" s="13">
        <f t="shared" si="1"/>
        <v>0.0016898148148148124</v>
      </c>
      <c r="I15" s="13">
        <f>F15-INDEX($F$5:$F$103,MATCH(D15,$D$5:$D$103,0))</f>
        <v>0.0016898148148148124</v>
      </c>
    </row>
    <row r="16" spans="1:9" s="10" customFormat="1" ht="15" customHeight="1">
      <c r="A16" s="12">
        <v>12</v>
      </c>
      <c r="B16" s="23" t="s">
        <v>98</v>
      </c>
      <c r="C16" s="23" t="s">
        <v>34</v>
      </c>
      <c r="D16" s="12" t="s">
        <v>85</v>
      </c>
      <c r="E16" s="23" t="s">
        <v>130</v>
      </c>
      <c r="F16" s="25">
        <v>0.012743055555555556</v>
      </c>
      <c r="G16" s="12" t="str">
        <f t="shared" si="0"/>
        <v>3.40/km</v>
      </c>
      <c r="H16" s="13">
        <f t="shared" si="1"/>
        <v>0.001759259259259259</v>
      </c>
      <c r="I16" s="13">
        <f>F16-INDEX($F$5:$F$103,MATCH(D16,$D$5:$D$103,0))</f>
        <v>0.000798611111111111</v>
      </c>
    </row>
    <row r="17" spans="1:9" s="10" customFormat="1" ht="15" customHeight="1">
      <c r="A17" s="12">
        <v>13</v>
      </c>
      <c r="B17" s="23" t="s">
        <v>131</v>
      </c>
      <c r="C17" s="23" t="s">
        <v>21</v>
      </c>
      <c r="D17" s="12" t="s">
        <v>88</v>
      </c>
      <c r="E17" s="23" t="s">
        <v>130</v>
      </c>
      <c r="F17" s="25">
        <v>0.012777777777777777</v>
      </c>
      <c r="G17" s="12" t="str">
        <f t="shared" si="0"/>
        <v>3.41/km</v>
      </c>
      <c r="H17" s="13">
        <f t="shared" si="1"/>
        <v>0.0017939814814814797</v>
      </c>
      <c r="I17" s="13">
        <f>F17-INDEX($F$5:$F$103,MATCH(D17,$D$5:$D$103,0))</f>
        <v>0</v>
      </c>
    </row>
    <row r="18" spans="1:9" s="10" customFormat="1" ht="15" customHeight="1">
      <c r="A18" s="12">
        <v>14</v>
      </c>
      <c r="B18" s="23" t="s">
        <v>67</v>
      </c>
      <c r="C18" s="23" t="s">
        <v>26</v>
      </c>
      <c r="D18" s="12" t="s">
        <v>87</v>
      </c>
      <c r="E18" s="23" t="s">
        <v>51</v>
      </c>
      <c r="F18" s="25">
        <v>0.012800925925925926</v>
      </c>
      <c r="G18" s="12" t="str">
        <f t="shared" si="0"/>
        <v>3.41/km</v>
      </c>
      <c r="H18" s="13">
        <f t="shared" si="1"/>
        <v>0.0018171296296296286</v>
      </c>
      <c r="I18" s="13">
        <f>F18-INDEX($F$5:$F$103,MATCH(D18,$D$5:$D$103,0))</f>
        <v>0</v>
      </c>
    </row>
    <row r="19" spans="1:9" s="10" customFormat="1" ht="15" customHeight="1">
      <c r="A19" s="12">
        <v>15</v>
      </c>
      <c r="B19" s="23" t="s">
        <v>132</v>
      </c>
      <c r="C19" s="23" t="s">
        <v>12</v>
      </c>
      <c r="D19" s="12" t="s">
        <v>84</v>
      </c>
      <c r="E19" s="23" t="s">
        <v>122</v>
      </c>
      <c r="F19" s="25">
        <v>0.0128125</v>
      </c>
      <c r="G19" s="12" t="str">
        <f t="shared" si="0"/>
        <v>3.41/km</v>
      </c>
      <c r="H19" s="13">
        <f t="shared" si="1"/>
        <v>0.0018287037037037022</v>
      </c>
      <c r="I19" s="13">
        <f>F19-INDEX($F$5:$F$103,MATCH(D19,$D$5:$D$103,0))</f>
        <v>0.0018287037037037022</v>
      </c>
    </row>
    <row r="20" spans="1:9" s="10" customFormat="1" ht="15" customHeight="1">
      <c r="A20" s="12">
        <v>16</v>
      </c>
      <c r="B20" s="23" t="s">
        <v>133</v>
      </c>
      <c r="C20" s="23" t="s">
        <v>20</v>
      </c>
      <c r="D20" s="12" t="s">
        <v>84</v>
      </c>
      <c r="E20" s="23" t="s">
        <v>44</v>
      </c>
      <c r="F20" s="25">
        <v>0.01283564814814815</v>
      </c>
      <c r="G20" s="12" t="str">
        <f t="shared" si="0"/>
        <v>3.42/km</v>
      </c>
      <c r="H20" s="13">
        <f t="shared" si="1"/>
        <v>0.0018518518518518528</v>
      </c>
      <c r="I20" s="13">
        <f>F20-INDEX($F$5:$F$103,MATCH(D20,$D$5:$D$103,0))</f>
        <v>0.0018518518518518528</v>
      </c>
    </row>
    <row r="21" spans="1:9" ht="15" customHeight="1">
      <c r="A21" s="12">
        <v>17</v>
      </c>
      <c r="B21" s="23" t="s">
        <v>134</v>
      </c>
      <c r="C21" s="23" t="s">
        <v>15</v>
      </c>
      <c r="D21" s="12" t="s">
        <v>85</v>
      </c>
      <c r="E21" s="23" t="s">
        <v>130</v>
      </c>
      <c r="F21" s="25">
        <v>0.012939814814814814</v>
      </c>
      <c r="G21" s="12" t="str">
        <f t="shared" si="0"/>
        <v>3.44/km</v>
      </c>
      <c r="H21" s="13">
        <f t="shared" si="1"/>
        <v>0.0019560185185185167</v>
      </c>
      <c r="I21" s="13">
        <f>F21-INDEX($F$5:$F$103,MATCH(D21,$D$5:$D$103,0))</f>
        <v>0.0009953703703703687</v>
      </c>
    </row>
    <row r="22" spans="1:9" ht="15" customHeight="1">
      <c r="A22" s="12">
        <v>18</v>
      </c>
      <c r="B22" s="23" t="s">
        <v>135</v>
      </c>
      <c r="C22" s="23" t="s">
        <v>20</v>
      </c>
      <c r="D22" s="12" t="s">
        <v>84</v>
      </c>
      <c r="E22" s="23" t="s">
        <v>136</v>
      </c>
      <c r="F22" s="25">
        <v>0.01298611111111111</v>
      </c>
      <c r="G22" s="12" t="str">
        <f aca="true" t="shared" si="2" ref="G22:G36">TEXT(INT((HOUR(F22)*3600+MINUTE(F22)*60+SECOND(F22))/$I$3/60),"0")&amp;"."&amp;TEXT(MOD((HOUR(F22)*3600+MINUTE(F22)*60+SECOND(F22))/$I$3,60),"00")&amp;"/km"</f>
        <v>3.44/km</v>
      </c>
      <c r="H22" s="13">
        <f aca="true" t="shared" si="3" ref="H22:H36">F22-$F$5</f>
        <v>0.0020023148148148127</v>
      </c>
      <c r="I22" s="13">
        <f>F22-INDEX($F$5:$F$103,MATCH(D22,$D$5:$D$103,0))</f>
        <v>0.0020023148148148127</v>
      </c>
    </row>
    <row r="23" spans="1:9" ht="15" customHeight="1">
      <c r="A23" s="12">
        <v>19</v>
      </c>
      <c r="B23" s="23" t="s">
        <v>137</v>
      </c>
      <c r="C23" s="23" t="s">
        <v>26</v>
      </c>
      <c r="D23" s="12" t="s">
        <v>84</v>
      </c>
      <c r="E23" s="23" t="s">
        <v>91</v>
      </c>
      <c r="F23" s="25">
        <v>0.01300925925925926</v>
      </c>
      <c r="G23" s="12" t="str">
        <f t="shared" si="2"/>
        <v>3.45/km</v>
      </c>
      <c r="H23" s="13">
        <f t="shared" si="3"/>
        <v>0.0020254629629629633</v>
      </c>
      <c r="I23" s="13">
        <f>F23-INDEX($F$5:$F$103,MATCH(D23,$D$5:$D$103,0))</f>
        <v>0.0020254629629629633</v>
      </c>
    </row>
    <row r="24" spans="1:9" ht="15" customHeight="1">
      <c r="A24" s="12">
        <v>20</v>
      </c>
      <c r="B24" s="23" t="s">
        <v>138</v>
      </c>
      <c r="C24" s="23" t="s">
        <v>24</v>
      </c>
      <c r="D24" s="12" t="s">
        <v>88</v>
      </c>
      <c r="E24" s="23" t="s">
        <v>124</v>
      </c>
      <c r="F24" s="25">
        <v>0.013043981481481483</v>
      </c>
      <c r="G24" s="12" t="str">
        <f t="shared" si="2"/>
        <v>3.45/km</v>
      </c>
      <c r="H24" s="13">
        <f t="shared" si="3"/>
        <v>0.0020601851851851857</v>
      </c>
      <c r="I24" s="13">
        <f>F24-INDEX($F$5:$F$103,MATCH(D24,$D$5:$D$103,0))</f>
        <v>0.000266203703703706</v>
      </c>
    </row>
    <row r="25" spans="1:9" ht="15" customHeight="1">
      <c r="A25" s="12">
        <v>21</v>
      </c>
      <c r="B25" s="23" t="s">
        <v>139</v>
      </c>
      <c r="C25" s="23" t="s">
        <v>20</v>
      </c>
      <c r="D25" s="12" t="s">
        <v>85</v>
      </c>
      <c r="E25" s="23" t="s">
        <v>130</v>
      </c>
      <c r="F25" s="25">
        <v>0.013287037037037036</v>
      </c>
      <c r="G25" s="12" t="str">
        <f t="shared" si="2"/>
        <v>3.50/km</v>
      </c>
      <c r="H25" s="13">
        <f t="shared" si="3"/>
        <v>0.0023032407407407394</v>
      </c>
      <c r="I25" s="13">
        <f>F25-INDEX($F$5:$F$103,MATCH(D25,$D$5:$D$103,0))</f>
        <v>0.0013425925925925914</v>
      </c>
    </row>
    <row r="26" spans="1:9" ht="15" customHeight="1">
      <c r="A26" s="12">
        <v>22</v>
      </c>
      <c r="B26" s="23" t="s">
        <v>114</v>
      </c>
      <c r="C26" s="23" t="s">
        <v>140</v>
      </c>
      <c r="D26" s="12" t="s">
        <v>85</v>
      </c>
      <c r="E26" s="23" t="s">
        <v>130</v>
      </c>
      <c r="F26" s="25">
        <v>0.013368055555555557</v>
      </c>
      <c r="G26" s="12" t="str">
        <f t="shared" si="2"/>
        <v>3.51/km</v>
      </c>
      <c r="H26" s="13">
        <f t="shared" si="3"/>
        <v>0.0023842592592592596</v>
      </c>
      <c r="I26" s="13">
        <f>F26-INDEX($F$5:$F$103,MATCH(D26,$D$5:$D$103,0))</f>
        <v>0.0014236111111111116</v>
      </c>
    </row>
    <row r="27" spans="1:9" ht="15" customHeight="1">
      <c r="A27" s="12">
        <v>23</v>
      </c>
      <c r="B27" s="23" t="s">
        <v>141</v>
      </c>
      <c r="C27" s="23" t="s">
        <v>142</v>
      </c>
      <c r="D27" s="12" t="s">
        <v>95</v>
      </c>
      <c r="E27" s="23" t="s">
        <v>130</v>
      </c>
      <c r="F27" s="25">
        <v>0.0134375</v>
      </c>
      <c r="G27" s="12" t="str">
        <f t="shared" si="2"/>
        <v>3.52/km</v>
      </c>
      <c r="H27" s="13">
        <f t="shared" si="3"/>
        <v>0.0024537037037037027</v>
      </c>
      <c r="I27" s="13">
        <f>F27-INDEX($F$5:$F$103,MATCH(D27,$D$5:$D$103,0))</f>
        <v>0</v>
      </c>
    </row>
    <row r="28" spans="1:9" ht="15" customHeight="1">
      <c r="A28" s="12">
        <v>24</v>
      </c>
      <c r="B28" s="23" t="s">
        <v>143</v>
      </c>
      <c r="C28" s="23" t="s">
        <v>58</v>
      </c>
      <c r="D28" s="12" t="s">
        <v>87</v>
      </c>
      <c r="E28" s="23" t="s">
        <v>122</v>
      </c>
      <c r="F28" s="25">
        <v>0.013460648148148147</v>
      </c>
      <c r="G28" s="12" t="str">
        <f t="shared" si="2"/>
        <v>3.53/km</v>
      </c>
      <c r="H28" s="13">
        <f t="shared" si="3"/>
        <v>0.00247685185185185</v>
      </c>
      <c r="I28" s="13">
        <f>F28-INDEX($F$5:$F$103,MATCH(D28,$D$5:$D$103,0))</f>
        <v>0.0006597222222222213</v>
      </c>
    </row>
    <row r="29" spans="1:9" ht="15" customHeight="1">
      <c r="A29" s="12">
        <v>25</v>
      </c>
      <c r="B29" s="23" t="s">
        <v>144</v>
      </c>
      <c r="C29" s="23" t="s">
        <v>21</v>
      </c>
      <c r="D29" s="12" t="s">
        <v>89</v>
      </c>
      <c r="E29" s="23" t="s">
        <v>122</v>
      </c>
      <c r="F29" s="25">
        <v>0.013483796296296298</v>
      </c>
      <c r="G29" s="12" t="str">
        <f t="shared" si="2"/>
        <v>3.53/km</v>
      </c>
      <c r="H29" s="13">
        <f t="shared" si="3"/>
        <v>0.0025000000000000005</v>
      </c>
      <c r="I29" s="13">
        <f>F29-INDEX($F$5:$F$103,MATCH(D29,$D$5:$D$103,0))</f>
        <v>0.0012731481481481517</v>
      </c>
    </row>
    <row r="30" spans="1:9" ht="15" customHeight="1">
      <c r="A30" s="12">
        <v>26</v>
      </c>
      <c r="B30" s="23" t="s">
        <v>83</v>
      </c>
      <c r="C30" s="23" t="s">
        <v>16</v>
      </c>
      <c r="D30" s="12" t="s">
        <v>89</v>
      </c>
      <c r="E30" s="23" t="s">
        <v>117</v>
      </c>
      <c r="F30" s="25">
        <v>0.013495370370370371</v>
      </c>
      <c r="G30" s="12" t="str">
        <f t="shared" si="2"/>
        <v>3.53/km</v>
      </c>
      <c r="H30" s="13">
        <f t="shared" si="3"/>
        <v>0.002511574074074074</v>
      </c>
      <c r="I30" s="13">
        <f>F30-INDEX($F$5:$F$103,MATCH(D30,$D$5:$D$103,0))</f>
        <v>0.0012847222222222253</v>
      </c>
    </row>
    <row r="31" spans="1:9" ht="15" customHeight="1">
      <c r="A31" s="12">
        <v>27</v>
      </c>
      <c r="B31" s="23" t="s">
        <v>145</v>
      </c>
      <c r="C31" s="23" t="s">
        <v>69</v>
      </c>
      <c r="D31" s="12" t="s">
        <v>94</v>
      </c>
      <c r="E31" s="23" t="s">
        <v>129</v>
      </c>
      <c r="F31" s="25">
        <v>0.013530092592592594</v>
      </c>
      <c r="G31" s="12" t="str">
        <f t="shared" si="2"/>
        <v>3.54/km</v>
      </c>
      <c r="H31" s="13">
        <f t="shared" si="3"/>
        <v>0.0025462962962962965</v>
      </c>
      <c r="I31" s="13">
        <f>F31-INDEX($F$5:$F$103,MATCH(D31,$D$5:$D$103,0))</f>
        <v>0</v>
      </c>
    </row>
    <row r="32" spans="1:9" ht="15" customHeight="1">
      <c r="A32" s="12">
        <v>28</v>
      </c>
      <c r="B32" s="23" t="s">
        <v>146</v>
      </c>
      <c r="C32" s="23" t="s">
        <v>29</v>
      </c>
      <c r="D32" s="12" t="s">
        <v>85</v>
      </c>
      <c r="E32" s="23" t="s">
        <v>117</v>
      </c>
      <c r="F32" s="25">
        <v>0.013541666666666667</v>
      </c>
      <c r="G32" s="12" t="str">
        <f t="shared" si="2"/>
        <v>3.54/km</v>
      </c>
      <c r="H32" s="13">
        <f t="shared" si="3"/>
        <v>0.00255787037037037</v>
      </c>
      <c r="I32" s="13">
        <f>F32-INDEX($F$5:$F$103,MATCH(D32,$D$5:$D$103,0))</f>
        <v>0.001597222222222222</v>
      </c>
    </row>
    <row r="33" spans="1:9" ht="15" customHeight="1">
      <c r="A33" s="12">
        <v>29</v>
      </c>
      <c r="B33" s="23" t="s">
        <v>111</v>
      </c>
      <c r="C33" s="23" t="s">
        <v>78</v>
      </c>
      <c r="D33" s="12" t="s">
        <v>87</v>
      </c>
      <c r="E33" s="23" t="s">
        <v>130</v>
      </c>
      <c r="F33" s="25">
        <v>0.01357638888888889</v>
      </c>
      <c r="G33" s="12" t="str">
        <f t="shared" si="2"/>
        <v>3.55/km</v>
      </c>
      <c r="H33" s="13">
        <f t="shared" si="3"/>
        <v>0.0025925925925925925</v>
      </c>
      <c r="I33" s="13">
        <f>F33-INDEX($F$5:$F$103,MATCH(D33,$D$5:$D$103,0))</f>
        <v>0.0007754629629629639</v>
      </c>
    </row>
    <row r="34" spans="1:9" ht="15" customHeight="1">
      <c r="A34" s="12">
        <v>30</v>
      </c>
      <c r="B34" s="23" t="s">
        <v>110</v>
      </c>
      <c r="C34" s="23" t="s">
        <v>63</v>
      </c>
      <c r="D34" s="12" t="s">
        <v>89</v>
      </c>
      <c r="E34" s="23" t="s">
        <v>147</v>
      </c>
      <c r="F34" s="25">
        <v>0.013599537037037037</v>
      </c>
      <c r="G34" s="12" t="str">
        <f t="shared" si="2"/>
        <v>3.55/km</v>
      </c>
      <c r="H34" s="13">
        <f t="shared" si="3"/>
        <v>0.0026157407407407397</v>
      </c>
      <c r="I34" s="13">
        <f>F34-INDEX($F$5:$F$103,MATCH(D34,$D$5:$D$103,0))</f>
        <v>0.001388888888888891</v>
      </c>
    </row>
    <row r="35" spans="1:9" ht="15" customHeight="1">
      <c r="A35" s="12">
        <v>31</v>
      </c>
      <c r="B35" s="23" t="s">
        <v>82</v>
      </c>
      <c r="C35" s="23" t="s">
        <v>18</v>
      </c>
      <c r="D35" s="12" t="s">
        <v>90</v>
      </c>
      <c r="E35" s="23" t="s">
        <v>147</v>
      </c>
      <c r="F35" s="25">
        <v>0.013680555555555555</v>
      </c>
      <c r="G35" s="12" t="str">
        <f t="shared" si="2"/>
        <v>3.56/km</v>
      </c>
      <c r="H35" s="13">
        <f t="shared" si="3"/>
        <v>0.002696759259259258</v>
      </c>
      <c r="I35" s="13">
        <f>F35-INDEX($F$5:$F$103,MATCH(D35,$D$5:$D$103,0))</f>
        <v>0.0014120370370370363</v>
      </c>
    </row>
    <row r="36" spans="1:9" ht="15" customHeight="1">
      <c r="A36" s="12">
        <v>32</v>
      </c>
      <c r="B36" s="23" t="s">
        <v>148</v>
      </c>
      <c r="C36" s="23" t="s">
        <v>20</v>
      </c>
      <c r="D36" s="12" t="s">
        <v>84</v>
      </c>
      <c r="E36" s="23" t="s">
        <v>122</v>
      </c>
      <c r="F36" s="25">
        <v>0.013715277777777778</v>
      </c>
      <c r="G36" s="12" t="str">
        <f t="shared" si="2"/>
        <v>3.57/km</v>
      </c>
      <c r="H36" s="13">
        <f t="shared" si="3"/>
        <v>0.0027314814814814806</v>
      </c>
      <c r="I36" s="13">
        <f>F36-INDEX($F$5:$F$103,MATCH(D36,$D$5:$D$103,0))</f>
        <v>0.0027314814814814806</v>
      </c>
    </row>
    <row r="37" spans="1:9" ht="15" customHeight="1">
      <c r="A37" s="12">
        <v>33</v>
      </c>
      <c r="B37" s="23" t="s">
        <v>149</v>
      </c>
      <c r="C37" s="23" t="s">
        <v>35</v>
      </c>
      <c r="D37" s="12" t="s">
        <v>84</v>
      </c>
      <c r="E37" s="23" t="s">
        <v>118</v>
      </c>
      <c r="F37" s="25">
        <v>0.013761574074074074</v>
      </c>
      <c r="G37" s="12" t="str">
        <f aca="true" t="shared" si="4" ref="G37:G65">TEXT(INT((HOUR(F37)*3600+MINUTE(F37)*60+SECOND(F37))/$I$3/60),"0")&amp;"."&amp;TEXT(MOD((HOUR(F37)*3600+MINUTE(F37)*60+SECOND(F37))/$I$3,60),"00")&amp;"/km"</f>
        <v>3.58/km</v>
      </c>
      <c r="H37" s="13">
        <f aca="true" t="shared" si="5" ref="H37:H65">F37-$F$5</f>
        <v>0.0027777777777777766</v>
      </c>
      <c r="I37" s="13">
        <f>F37-INDEX($F$5:$F$103,MATCH(D37,$D$5:$D$103,0))</f>
        <v>0.0027777777777777766</v>
      </c>
    </row>
    <row r="38" spans="1:9" ht="15" customHeight="1">
      <c r="A38" s="12">
        <v>34</v>
      </c>
      <c r="B38" s="23" t="s">
        <v>39</v>
      </c>
      <c r="C38" s="23" t="s">
        <v>150</v>
      </c>
      <c r="D38" s="12" t="s">
        <v>84</v>
      </c>
      <c r="E38" s="23" t="s">
        <v>118</v>
      </c>
      <c r="F38" s="25">
        <v>0.013773148148148147</v>
      </c>
      <c r="G38" s="12" t="str">
        <f t="shared" si="4"/>
        <v>3.58/km</v>
      </c>
      <c r="H38" s="13">
        <f t="shared" si="5"/>
        <v>0.00278935185185185</v>
      </c>
      <c r="I38" s="13">
        <f>F38-INDEX($F$5:$F$103,MATCH(D38,$D$5:$D$103,0))</f>
        <v>0.00278935185185185</v>
      </c>
    </row>
    <row r="39" spans="1:9" ht="15" customHeight="1">
      <c r="A39" s="12">
        <v>35</v>
      </c>
      <c r="B39" s="23" t="s">
        <v>151</v>
      </c>
      <c r="C39" s="23" t="s">
        <v>11</v>
      </c>
      <c r="D39" s="12" t="s">
        <v>90</v>
      </c>
      <c r="E39" s="23" t="s">
        <v>117</v>
      </c>
      <c r="F39" s="25">
        <v>0.013784722222222224</v>
      </c>
      <c r="G39" s="12" t="str">
        <f t="shared" si="4"/>
        <v>3.58/km</v>
      </c>
      <c r="H39" s="13">
        <f t="shared" si="5"/>
        <v>0.002800925925925927</v>
      </c>
      <c r="I39" s="13">
        <f>F39-INDEX($F$5:$F$103,MATCH(D39,$D$5:$D$103,0))</f>
        <v>0.0015162037037037054</v>
      </c>
    </row>
    <row r="40" spans="1:9" ht="15" customHeight="1">
      <c r="A40" s="12">
        <v>36</v>
      </c>
      <c r="B40" s="23" t="s">
        <v>106</v>
      </c>
      <c r="C40" s="23" t="s">
        <v>70</v>
      </c>
      <c r="D40" s="12" t="s">
        <v>90</v>
      </c>
      <c r="E40" s="23" t="s">
        <v>130</v>
      </c>
      <c r="F40" s="25">
        <v>0.013807870370370371</v>
      </c>
      <c r="G40" s="12" t="str">
        <f t="shared" si="4"/>
        <v>3.59/km</v>
      </c>
      <c r="H40" s="13">
        <f t="shared" si="5"/>
        <v>0.0028240740740740743</v>
      </c>
      <c r="I40" s="13">
        <f>F40-INDEX($F$5:$F$103,MATCH(D40,$D$5:$D$103,0))</f>
        <v>0.0015393518518518525</v>
      </c>
    </row>
    <row r="41" spans="1:9" ht="15" customHeight="1">
      <c r="A41" s="12">
        <v>37</v>
      </c>
      <c r="B41" s="23" t="s">
        <v>152</v>
      </c>
      <c r="C41" s="23" t="s">
        <v>153</v>
      </c>
      <c r="D41" s="12" t="s">
        <v>84</v>
      </c>
      <c r="E41" s="23" t="s">
        <v>130</v>
      </c>
      <c r="F41" s="25">
        <v>0.013819444444444445</v>
      </c>
      <c r="G41" s="12" t="str">
        <f t="shared" si="4"/>
        <v>3.59/km</v>
      </c>
      <c r="H41" s="13">
        <f t="shared" si="5"/>
        <v>0.002835648148148148</v>
      </c>
      <c r="I41" s="13">
        <f>F41-INDEX($F$5:$F$103,MATCH(D41,$D$5:$D$103,0))</f>
        <v>0.002835648148148148</v>
      </c>
    </row>
    <row r="42" spans="1:9" ht="15" customHeight="1">
      <c r="A42" s="12">
        <v>38</v>
      </c>
      <c r="B42" s="23" t="s">
        <v>154</v>
      </c>
      <c r="C42" s="23" t="s">
        <v>155</v>
      </c>
      <c r="D42" s="12" t="s">
        <v>85</v>
      </c>
      <c r="E42" s="23" t="s">
        <v>104</v>
      </c>
      <c r="F42" s="25">
        <v>0.013854166666666666</v>
      </c>
      <c r="G42" s="12" t="str">
        <f t="shared" si="4"/>
        <v>3.59/km</v>
      </c>
      <c r="H42" s="13">
        <f t="shared" si="5"/>
        <v>0.0028703703703703686</v>
      </c>
      <c r="I42" s="13">
        <f>F42-INDEX($F$5:$F$103,MATCH(D42,$D$5:$D$103,0))</f>
        <v>0.0019097222222222206</v>
      </c>
    </row>
    <row r="43" spans="1:9" ht="15" customHeight="1">
      <c r="A43" s="12">
        <v>39</v>
      </c>
      <c r="B43" s="23" t="s">
        <v>42</v>
      </c>
      <c r="C43" s="23" t="s">
        <v>21</v>
      </c>
      <c r="D43" s="12" t="s">
        <v>85</v>
      </c>
      <c r="E43" s="23" t="s">
        <v>130</v>
      </c>
      <c r="F43" s="25">
        <v>0.013946759259259258</v>
      </c>
      <c r="G43" s="12" t="str">
        <f t="shared" si="4"/>
        <v>4.01/km</v>
      </c>
      <c r="H43" s="13">
        <f t="shared" si="5"/>
        <v>0.0029629629629629606</v>
      </c>
      <c r="I43" s="13">
        <f>F43-INDEX($F$5:$F$103,MATCH(D43,$D$5:$D$103,0))</f>
        <v>0.0020023148148148127</v>
      </c>
    </row>
    <row r="44" spans="1:9" ht="15" customHeight="1">
      <c r="A44" s="12">
        <v>40</v>
      </c>
      <c r="B44" s="23" t="s">
        <v>156</v>
      </c>
      <c r="C44" s="23" t="s">
        <v>31</v>
      </c>
      <c r="D44" s="12" t="s">
        <v>85</v>
      </c>
      <c r="E44" s="23" t="s">
        <v>120</v>
      </c>
      <c r="F44" s="25">
        <v>0.013981481481481482</v>
      </c>
      <c r="G44" s="12" t="str">
        <f t="shared" si="4"/>
        <v>4.02/km</v>
      </c>
      <c r="H44" s="13">
        <f t="shared" si="5"/>
        <v>0.002997685185185185</v>
      </c>
      <c r="I44" s="13">
        <f>F44-INDEX($F$5:$F$103,MATCH(D44,$D$5:$D$103,0))</f>
        <v>0.002037037037037037</v>
      </c>
    </row>
    <row r="45" spans="1:9" ht="15" customHeight="1">
      <c r="A45" s="12">
        <v>41</v>
      </c>
      <c r="B45" s="23" t="s">
        <v>157</v>
      </c>
      <c r="C45" s="23" t="s">
        <v>18</v>
      </c>
      <c r="D45" s="12" t="s">
        <v>88</v>
      </c>
      <c r="E45" s="23" t="s">
        <v>158</v>
      </c>
      <c r="F45" s="25">
        <v>0.014027777777777778</v>
      </c>
      <c r="G45" s="12" t="str">
        <f t="shared" si="4"/>
        <v>4.02/km</v>
      </c>
      <c r="H45" s="13">
        <f t="shared" si="5"/>
        <v>0.003043981481481481</v>
      </c>
      <c r="I45" s="13">
        <f>F45-INDEX($F$5:$F$103,MATCH(D45,$D$5:$D$103,0))</f>
        <v>0.0012500000000000011</v>
      </c>
    </row>
    <row r="46" spans="1:9" ht="15" customHeight="1">
      <c r="A46" s="12">
        <v>42</v>
      </c>
      <c r="B46" s="23" t="s">
        <v>159</v>
      </c>
      <c r="C46" s="23" t="s">
        <v>48</v>
      </c>
      <c r="D46" s="12" t="s">
        <v>95</v>
      </c>
      <c r="E46" s="23" t="s">
        <v>129</v>
      </c>
      <c r="F46" s="25">
        <v>0.014143518518518519</v>
      </c>
      <c r="G46" s="12" t="str">
        <f t="shared" si="4"/>
        <v>4.04/km</v>
      </c>
      <c r="H46" s="13">
        <f t="shared" si="5"/>
        <v>0.0031597222222222218</v>
      </c>
      <c r="I46" s="13">
        <f>F46-INDEX($F$5:$F$103,MATCH(D46,$D$5:$D$103,0))</f>
        <v>0.000706018518518519</v>
      </c>
    </row>
    <row r="47" spans="1:9" ht="15" customHeight="1">
      <c r="A47" s="12">
        <v>43</v>
      </c>
      <c r="B47" s="23" t="s">
        <v>160</v>
      </c>
      <c r="C47" s="23" t="s">
        <v>18</v>
      </c>
      <c r="D47" s="12" t="s">
        <v>88</v>
      </c>
      <c r="E47" s="23" t="s">
        <v>53</v>
      </c>
      <c r="F47" s="25">
        <v>0.014155092592592592</v>
      </c>
      <c r="G47" s="12" t="str">
        <f t="shared" si="4"/>
        <v>4.05/km</v>
      </c>
      <c r="H47" s="13">
        <f t="shared" si="5"/>
        <v>0.0031712962962962953</v>
      </c>
      <c r="I47" s="13">
        <f>F47-INDEX($F$5:$F$103,MATCH(D47,$D$5:$D$103,0))</f>
        <v>0.0013773148148148156</v>
      </c>
    </row>
    <row r="48" spans="1:9" ht="15" customHeight="1">
      <c r="A48" s="12">
        <v>44</v>
      </c>
      <c r="B48" s="23" t="s">
        <v>113</v>
      </c>
      <c r="C48" s="23" t="s">
        <v>54</v>
      </c>
      <c r="D48" s="12" t="s">
        <v>87</v>
      </c>
      <c r="E48" s="23" t="s">
        <v>117</v>
      </c>
      <c r="F48" s="25">
        <v>0.014155092592592592</v>
      </c>
      <c r="G48" s="12" t="str">
        <f t="shared" si="4"/>
        <v>4.05/km</v>
      </c>
      <c r="H48" s="13">
        <f t="shared" si="5"/>
        <v>0.0031712962962962953</v>
      </c>
      <c r="I48" s="13">
        <f>F48-INDEX($F$5:$F$103,MATCH(D48,$D$5:$D$103,0))</f>
        <v>0.0013541666666666667</v>
      </c>
    </row>
    <row r="49" spans="1:9" ht="15" customHeight="1">
      <c r="A49" s="12">
        <v>45</v>
      </c>
      <c r="B49" s="23" t="s">
        <v>161</v>
      </c>
      <c r="C49" s="23" t="s">
        <v>28</v>
      </c>
      <c r="D49" s="12" t="s">
        <v>87</v>
      </c>
      <c r="E49" s="23" t="s">
        <v>147</v>
      </c>
      <c r="F49" s="25">
        <v>0.014166666666666666</v>
      </c>
      <c r="G49" s="12" t="str">
        <f t="shared" si="4"/>
        <v>4.05/km</v>
      </c>
      <c r="H49" s="13">
        <f t="shared" si="5"/>
        <v>0.003182870370370369</v>
      </c>
      <c r="I49" s="13">
        <f>F49-INDEX($F$5:$F$103,MATCH(D49,$D$5:$D$103,0))</f>
        <v>0.0013657407407407403</v>
      </c>
    </row>
    <row r="50" spans="1:9" ht="15" customHeight="1">
      <c r="A50" s="12">
        <v>46</v>
      </c>
      <c r="B50" s="23" t="s">
        <v>157</v>
      </c>
      <c r="C50" s="23" t="s">
        <v>22</v>
      </c>
      <c r="D50" s="12" t="s">
        <v>85</v>
      </c>
      <c r="E50" s="23" t="s">
        <v>158</v>
      </c>
      <c r="F50" s="25">
        <v>0.014340277777777776</v>
      </c>
      <c r="G50" s="12" t="str">
        <f t="shared" si="4"/>
        <v>4.08/km</v>
      </c>
      <c r="H50" s="13">
        <f t="shared" si="5"/>
        <v>0.0033564814814814794</v>
      </c>
      <c r="I50" s="13">
        <f>F50-INDEX($F$5:$F$103,MATCH(D50,$D$5:$D$103,0))</f>
        <v>0.0023958333333333314</v>
      </c>
    </row>
    <row r="51" spans="1:9" ht="15" customHeight="1">
      <c r="A51" s="12">
        <v>47</v>
      </c>
      <c r="B51" s="23" t="s">
        <v>107</v>
      </c>
      <c r="C51" s="23" t="s">
        <v>24</v>
      </c>
      <c r="D51" s="12" t="s">
        <v>88</v>
      </c>
      <c r="E51" s="23" t="s">
        <v>162</v>
      </c>
      <c r="F51" s="25">
        <v>0.014398148148148148</v>
      </c>
      <c r="G51" s="12" t="str">
        <f t="shared" si="4"/>
        <v>4.09/km</v>
      </c>
      <c r="H51" s="13">
        <f t="shared" si="5"/>
        <v>0.0034143518518518507</v>
      </c>
      <c r="I51" s="13">
        <f>F51-INDEX($F$5:$F$103,MATCH(D51,$D$5:$D$103,0))</f>
        <v>0.001620370370370371</v>
      </c>
    </row>
    <row r="52" spans="1:9" ht="15" customHeight="1">
      <c r="A52" s="12">
        <v>48</v>
      </c>
      <c r="B52" s="23" t="s">
        <v>163</v>
      </c>
      <c r="C52" s="23" t="s">
        <v>30</v>
      </c>
      <c r="D52" s="12" t="s">
        <v>88</v>
      </c>
      <c r="E52" s="23" t="s">
        <v>164</v>
      </c>
      <c r="F52" s="25">
        <v>0.014432870370370372</v>
      </c>
      <c r="G52" s="12" t="str">
        <f t="shared" si="4"/>
        <v>4.09/km</v>
      </c>
      <c r="H52" s="13">
        <f t="shared" si="5"/>
        <v>0.003449074074074075</v>
      </c>
      <c r="I52" s="13">
        <f>F52-INDEX($F$5:$F$103,MATCH(D52,$D$5:$D$103,0))</f>
        <v>0.0016550925925925952</v>
      </c>
    </row>
    <row r="53" spans="1:9" ht="15" customHeight="1">
      <c r="A53" s="12">
        <v>49</v>
      </c>
      <c r="B53" s="23" t="s">
        <v>68</v>
      </c>
      <c r="C53" s="23" t="s">
        <v>15</v>
      </c>
      <c r="D53" s="12" t="s">
        <v>88</v>
      </c>
      <c r="E53" s="23" t="s">
        <v>165</v>
      </c>
      <c r="F53" s="25">
        <v>0.014456018518518519</v>
      </c>
      <c r="G53" s="12" t="str">
        <f t="shared" si="4"/>
        <v>4.10/km</v>
      </c>
      <c r="H53" s="13">
        <f t="shared" si="5"/>
        <v>0.003472222222222222</v>
      </c>
      <c r="I53" s="13">
        <f>F53-INDEX($F$5:$F$103,MATCH(D53,$D$5:$D$103,0))</f>
        <v>0.0016782407407407423</v>
      </c>
    </row>
    <row r="54" spans="1:9" ht="15" customHeight="1">
      <c r="A54" s="12">
        <v>50</v>
      </c>
      <c r="B54" s="23" t="s">
        <v>166</v>
      </c>
      <c r="C54" s="23" t="s">
        <v>167</v>
      </c>
      <c r="D54" s="12" t="s">
        <v>92</v>
      </c>
      <c r="E54" s="23" t="s">
        <v>168</v>
      </c>
      <c r="F54" s="25">
        <v>0.014502314814814815</v>
      </c>
      <c r="G54" s="12" t="str">
        <f t="shared" si="4"/>
        <v>4.11/km</v>
      </c>
      <c r="H54" s="13">
        <f t="shared" si="5"/>
        <v>0.003518518518518518</v>
      </c>
      <c r="I54" s="13">
        <f>F54-INDEX($F$5:$F$103,MATCH(D54,$D$5:$D$103,0))</f>
        <v>0</v>
      </c>
    </row>
    <row r="55" spans="1:9" ht="15" customHeight="1">
      <c r="A55" s="12">
        <v>51</v>
      </c>
      <c r="B55" s="23" t="s">
        <v>77</v>
      </c>
      <c r="C55" s="23" t="s">
        <v>70</v>
      </c>
      <c r="D55" s="12" t="s">
        <v>169</v>
      </c>
      <c r="E55" s="23" t="s">
        <v>170</v>
      </c>
      <c r="F55" s="25">
        <v>0.014652777777777778</v>
      </c>
      <c r="G55" s="12" t="str">
        <f t="shared" si="4"/>
        <v>4.13/km</v>
      </c>
      <c r="H55" s="13">
        <f t="shared" si="5"/>
        <v>0.0036689814814814814</v>
      </c>
      <c r="I55" s="13">
        <f>F55-INDEX($F$5:$F$103,MATCH(D55,$D$5:$D$103,0))</f>
        <v>0</v>
      </c>
    </row>
    <row r="56" spans="1:9" ht="15" customHeight="1">
      <c r="A56" s="12">
        <v>52</v>
      </c>
      <c r="B56" s="23" t="s">
        <v>171</v>
      </c>
      <c r="C56" s="23" t="s">
        <v>15</v>
      </c>
      <c r="D56" s="12" t="s">
        <v>88</v>
      </c>
      <c r="E56" s="23" t="s">
        <v>53</v>
      </c>
      <c r="F56" s="25">
        <v>0.014675925925925926</v>
      </c>
      <c r="G56" s="12" t="str">
        <f t="shared" si="4"/>
        <v>4.14/km</v>
      </c>
      <c r="H56" s="13">
        <f t="shared" si="5"/>
        <v>0.0036921296296296285</v>
      </c>
      <c r="I56" s="13">
        <f>F56-INDEX($F$5:$F$103,MATCH(D56,$D$5:$D$103,0))</f>
        <v>0.0018981481481481488</v>
      </c>
    </row>
    <row r="57" spans="1:9" ht="15" customHeight="1">
      <c r="A57" s="12">
        <v>53</v>
      </c>
      <c r="B57" s="23" t="s">
        <v>77</v>
      </c>
      <c r="C57" s="23" t="s">
        <v>32</v>
      </c>
      <c r="D57" s="12" t="s">
        <v>87</v>
      </c>
      <c r="E57" s="23" t="s">
        <v>172</v>
      </c>
      <c r="F57" s="25">
        <v>0.0146875</v>
      </c>
      <c r="G57" s="12" t="str">
        <f t="shared" si="4"/>
        <v>4.14/km</v>
      </c>
      <c r="H57" s="13">
        <f t="shared" si="5"/>
        <v>0.003703703703703702</v>
      </c>
      <c r="I57" s="13">
        <f>F57-INDEX($F$5:$F$103,MATCH(D57,$D$5:$D$103,0))</f>
        <v>0.0018865740740740735</v>
      </c>
    </row>
    <row r="58" spans="1:9" ht="15" customHeight="1">
      <c r="A58" s="12">
        <v>54</v>
      </c>
      <c r="B58" s="23" t="s">
        <v>173</v>
      </c>
      <c r="C58" s="23" t="s">
        <v>25</v>
      </c>
      <c r="D58" s="12" t="s">
        <v>90</v>
      </c>
      <c r="E58" s="23" t="s">
        <v>117</v>
      </c>
      <c r="F58" s="25">
        <v>0.014733796296296295</v>
      </c>
      <c r="G58" s="12" t="str">
        <f t="shared" si="4"/>
        <v>4.15/km</v>
      </c>
      <c r="H58" s="13">
        <f t="shared" si="5"/>
        <v>0.003749999999999998</v>
      </c>
      <c r="I58" s="13">
        <f>F58-INDEX($F$5:$F$103,MATCH(D58,$D$5:$D$103,0))</f>
        <v>0.0024652777777777763</v>
      </c>
    </row>
    <row r="59" spans="1:9" ht="15" customHeight="1">
      <c r="A59" s="12">
        <v>55</v>
      </c>
      <c r="B59" s="23" t="s">
        <v>174</v>
      </c>
      <c r="C59" s="23" t="s">
        <v>15</v>
      </c>
      <c r="D59" s="12" t="s">
        <v>87</v>
      </c>
      <c r="E59" s="23" t="s">
        <v>175</v>
      </c>
      <c r="F59" s="25">
        <v>0.01476851851851852</v>
      </c>
      <c r="G59" s="12" t="str">
        <f t="shared" si="4"/>
        <v>4.15/km</v>
      </c>
      <c r="H59" s="13">
        <f t="shared" si="5"/>
        <v>0.0037847222222222223</v>
      </c>
      <c r="I59" s="13">
        <f>F59-INDEX($F$5:$F$103,MATCH(D59,$D$5:$D$103,0))</f>
        <v>0.0019675925925925937</v>
      </c>
    </row>
    <row r="60" spans="1:9" ht="15" customHeight="1">
      <c r="A60" s="12">
        <v>56</v>
      </c>
      <c r="B60" s="23" t="s">
        <v>176</v>
      </c>
      <c r="C60" s="23" t="s">
        <v>40</v>
      </c>
      <c r="D60" s="12" t="s">
        <v>169</v>
      </c>
      <c r="E60" s="23" t="s">
        <v>177</v>
      </c>
      <c r="F60" s="25">
        <v>0.014895833333333332</v>
      </c>
      <c r="G60" s="12" t="str">
        <f t="shared" si="4"/>
        <v>4.17/km</v>
      </c>
      <c r="H60" s="13">
        <f t="shared" si="5"/>
        <v>0.003912037037037035</v>
      </c>
      <c r="I60" s="13">
        <f>F60-INDEX($F$5:$F$103,MATCH(D60,$D$5:$D$103,0))</f>
        <v>0.00024305555555555365</v>
      </c>
    </row>
    <row r="61" spans="1:9" ht="15" customHeight="1">
      <c r="A61" s="12">
        <v>57</v>
      </c>
      <c r="B61" s="23" t="s">
        <v>112</v>
      </c>
      <c r="C61" s="23" t="s">
        <v>21</v>
      </c>
      <c r="D61" s="12" t="s">
        <v>88</v>
      </c>
      <c r="E61" s="23" t="s">
        <v>122</v>
      </c>
      <c r="F61" s="25">
        <v>0.01494212962962963</v>
      </c>
      <c r="G61" s="12" t="str">
        <f t="shared" si="4"/>
        <v>4.18/km</v>
      </c>
      <c r="H61" s="13">
        <f t="shared" si="5"/>
        <v>0.003958333333333333</v>
      </c>
      <c r="I61" s="13">
        <f>F61-INDEX($F$5:$F$103,MATCH(D61,$D$5:$D$103,0))</f>
        <v>0.002164351851851853</v>
      </c>
    </row>
    <row r="62" spans="1:9" ht="15" customHeight="1">
      <c r="A62" s="12">
        <v>58</v>
      </c>
      <c r="B62" s="23" t="s">
        <v>178</v>
      </c>
      <c r="C62" s="23" t="s">
        <v>14</v>
      </c>
      <c r="D62" s="12" t="s">
        <v>85</v>
      </c>
      <c r="E62" s="23" t="s">
        <v>53</v>
      </c>
      <c r="F62" s="25">
        <v>0.01513888888888889</v>
      </c>
      <c r="G62" s="12" t="str">
        <f t="shared" si="4"/>
        <v>4.22/km</v>
      </c>
      <c r="H62" s="13">
        <f t="shared" si="5"/>
        <v>0.004155092592592592</v>
      </c>
      <c r="I62" s="13">
        <f>F62-INDEX($F$5:$F$103,MATCH(D62,$D$5:$D$103,0))</f>
        <v>0.003194444444444444</v>
      </c>
    </row>
    <row r="63" spans="1:9" ht="15" customHeight="1">
      <c r="A63" s="12">
        <v>59</v>
      </c>
      <c r="B63" s="23" t="s">
        <v>179</v>
      </c>
      <c r="C63" s="23" t="s">
        <v>23</v>
      </c>
      <c r="D63" s="12" t="s">
        <v>90</v>
      </c>
      <c r="E63" s="23" t="s">
        <v>117</v>
      </c>
      <c r="F63" s="25">
        <v>0.015150462962962963</v>
      </c>
      <c r="G63" s="12" t="str">
        <f t="shared" si="4"/>
        <v>4.22/km</v>
      </c>
      <c r="H63" s="13">
        <f t="shared" si="5"/>
        <v>0.004166666666666666</v>
      </c>
      <c r="I63" s="13">
        <f>F63-INDEX($F$5:$F$103,MATCH(D63,$D$5:$D$103,0))</f>
        <v>0.002881944444444444</v>
      </c>
    </row>
    <row r="64" spans="1:9" ht="15" customHeight="1">
      <c r="A64" s="12">
        <v>60</v>
      </c>
      <c r="B64" s="23" t="s">
        <v>180</v>
      </c>
      <c r="C64" s="23" t="s">
        <v>48</v>
      </c>
      <c r="D64" s="12" t="s">
        <v>97</v>
      </c>
      <c r="E64" s="23" t="s">
        <v>130</v>
      </c>
      <c r="F64" s="25">
        <v>0.015231481481481483</v>
      </c>
      <c r="G64" s="12" t="str">
        <f t="shared" si="4"/>
        <v>4.23/km</v>
      </c>
      <c r="H64" s="13">
        <f t="shared" si="5"/>
        <v>0.004247685185185186</v>
      </c>
      <c r="I64" s="13">
        <f>F64-INDEX($F$5:$F$103,MATCH(D64,$D$5:$D$103,0))</f>
        <v>0</v>
      </c>
    </row>
    <row r="65" spans="1:9" ht="15" customHeight="1">
      <c r="A65" s="12">
        <v>61</v>
      </c>
      <c r="B65" s="23" t="s">
        <v>181</v>
      </c>
      <c r="C65" s="23" t="s">
        <v>182</v>
      </c>
      <c r="D65" s="12" t="s">
        <v>85</v>
      </c>
      <c r="E65" s="23" t="s">
        <v>147</v>
      </c>
      <c r="F65" s="25">
        <v>0.015335648148148147</v>
      </c>
      <c r="G65" s="12" t="str">
        <f t="shared" si="4"/>
        <v>4.25/km</v>
      </c>
      <c r="H65" s="13">
        <f t="shared" si="5"/>
        <v>0.00435185185185185</v>
      </c>
      <c r="I65" s="13">
        <f>F65-INDEX($F$5:$F$103,MATCH(D65,$D$5:$D$103,0))</f>
        <v>0.003391203703703702</v>
      </c>
    </row>
    <row r="66" spans="1:9" ht="15" customHeight="1">
      <c r="A66" s="12">
        <v>62</v>
      </c>
      <c r="B66" s="23" t="s">
        <v>183</v>
      </c>
      <c r="C66" s="23" t="s">
        <v>41</v>
      </c>
      <c r="D66" s="12" t="s">
        <v>90</v>
      </c>
      <c r="E66" s="23" t="s">
        <v>86</v>
      </c>
      <c r="F66" s="25">
        <v>0.015358796296296296</v>
      </c>
      <c r="G66" s="12" t="str">
        <f aca="true" t="shared" si="6" ref="G66:G103">TEXT(INT((HOUR(F66)*3600+MINUTE(F66)*60+SECOND(F66))/$I$3/60),"0")&amp;"."&amp;TEXT(MOD((HOUR(F66)*3600+MINUTE(F66)*60+SECOND(F66))/$I$3,60),"00")&amp;"/km"</f>
        <v>4.25/km</v>
      </c>
      <c r="H66" s="13">
        <f aca="true" t="shared" si="7" ref="H66:H103">F66-$F$5</f>
        <v>0.004374999999999999</v>
      </c>
      <c r="I66" s="13">
        <f>F66-INDEX($F$5:$F$103,MATCH(D66,$D$5:$D$103,0))</f>
        <v>0.003090277777777777</v>
      </c>
    </row>
    <row r="67" spans="1:9" ht="15" customHeight="1">
      <c r="A67" s="12">
        <v>63</v>
      </c>
      <c r="B67" s="23" t="s">
        <v>50</v>
      </c>
      <c r="C67" s="23" t="s">
        <v>37</v>
      </c>
      <c r="D67" s="12" t="s">
        <v>87</v>
      </c>
      <c r="E67" s="23" t="s">
        <v>117</v>
      </c>
      <c r="F67" s="25">
        <v>0.01537037037037037</v>
      </c>
      <c r="G67" s="12" t="str">
        <f t="shared" si="6"/>
        <v>4.26/km</v>
      </c>
      <c r="H67" s="13">
        <f t="shared" si="7"/>
        <v>0.004386574074074072</v>
      </c>
      <c r="I67" s="13">
        <f>F67-INDEX($F$5:$F$103,MATCH(D67,$D$5:$D$103,0))</f>
        <v>0.0025694444444444436</v>
      </c>
    </row>
    <row r="68" spans="1:9" ht="15" customHeight="1">
      <c r="A68" s="12">
        <v>64</v>
      </c>
      <c r="B68" s="23" t="s">
        <v>184</v>
      </c>
      <c r="C68" s="23" t="s">
        <v>24</v>
      </c>
      <c r="D68" s="12" t="s">
        <v>87</v>
      </c>
      <c r="E68" s="23" t="s">
        <v>53</v>
      </c>
      <c r="F68" s="25">
        <v>0.01545138888888889</v>
      </c>
      <c r="G68" s="12" t="str">
        <f t="shared" si="6"/>
        <v>4.27/km</v>
      </c>
      <c r="H68" s="13">
        <f t="shared" si="7"/>
        <v>0.0044675925925925924</v>
      </c>
      <c r="I68" s="13">
        <f>F68-INDEX($F$5:$F$103,MATCH(D68,$D$5:$D$103,0))</f>
        <v>0.002650462962962964</v>
      </c>
    </row>
    <row r="69" spans="1:9" ht="15" customHeight="1">
      <c r="A69" s="12">
        <v>65</v>
      </c>
      <c r="B69" s="23" t="s">
        <v>80</v>
      </c>
      <c r="C69" s="23" t="s">
        <v>102</v>
      </c>
      <c r="D69" s="12" t="s">
        <v>95</v>
      </c>
      <c r="E69" s="23" t="s">
        <v>117</v>
      </c>
      <c r="F69" s="25">
        <v>0.015462962962962963</v>
      </c>
      <c r="G69" s="12" t="str">
        <f t="shared" si="6"/>
        <v>4.27/km</v>
      </c>
      <c r="H69" s="13">
        <f t="shared" si="7"/>
        <v>0.004479166666666666</v>
      </c>
      <c r="I69" s="13">
        <f>F69-INDEX($F$5:$F$103,MATCH(D69,$D$5:$D$103,0))</f>
        <v>0.0020254629629629633</v>
      </c>
    </row>
    <row r="70" spans="1:9" ht="15" customHeight="1">
      <c r="A70" s="12">
        <v>66</v>
      </c>
      <c r="B70" s="23" t="s">
        <v>105</v>
      </c>
      <c r="C70" s="23" t="s">
        <v>18</v>
      </c>
      <c r="D70" s="12" t="s">
        <v>85</v>
      </c>
      <c r="E70" s="23" t="s">
        <v>53</v>
      </c>
      <c r="F70" s="25">
        <v>0.015520833333333333</v>
      </c>
      <c r="G70" s="12" t="str">
        <f t="shared" si="6"/>
        <v>4.28/km</v>
      </c>
      <c r="H70" s="13">
        <f t="shared" si="7"/>
        <v>0.004537037037037036</v>
      </c>
      <c r="I70" s="13">
        <f>F70-INDEX($F$5:$F$103,MATCH(D70,$D$5:$D$103,0))</f>
        <v>0.0035763888888888876</v>
      </c>
    </row>
    <row r="71" spans="1:9" ht="15" customHeight="1">
      <c r="A71" s="12">
        <v>67</v>
      </c>
      <c r="B71" s="23" t="s">
        <v>185</v>
      </c>
      <c r="C71" s="23" t="s">
        <v>56</v>
      </c>
      <c r="D71" s="12" t="s">
        <v>87</v>
      </c>
      <c r="E71" s="23" t="s">
        <v>186</v>
      </c>
      <c r="F71" s="25">
        <v>0.015520833333333333</v>
      </c>
      <c r="G71" s="12" t="str">
        <f t="shared" si="6"/>
        <v>4.28/km</v>
      </c>
      <c r="H71" s="13">
        <f t="shared" si="7"/>
        <v>0.004537037037037036</v>
      </c>
      <c r="I71" s="13">
        <f>F71-INDEX($F$5:$F$103,MATCH(D71,$D$5:$D$103,0))</f>
        <v>0.002719907407407407</v>
      </c>
    </row>
    <row r="72" spans="1:9" ht="15" customHeight="1">
      <c r="A72" s="12">
        <v>68</v>
      </c>
      <c r="B72" s="23" t="s">
        <v>187</v>
      </c>
      <c r="C72" s="23" t="s">
        <v>79</v>
      </c>
      <c r="D72" s="12" t="s">
        <v>169</v>
      </c>
      <c r="E72" s="23" t="s">
        <v>130</v>
      </c>
      <c r="F72" s="25">
        <v>0.015787037037037037</v>
      </c>
      <c r="G72" s="12" t="str">
        <f t="shared" si="6"/>
        <v>4.33/km</v>
      </c>
      <c r="H72" s="13">
        <f t="shared" si="7"/>
        <v>0.00480324074074074</v>
      </c>
      <c r="I72" s="13">
        <f>F72-INDEX($F$5:$F$103,MATCH(D72,$D$5:$D$103,0))</f>
        <v>0.0011342592592592585</v>
      </c>
    </row>
    <row r="73" spans="1:9" ht="15" customHeight="1">
      <c r="A73" s="12">
        <v>69</v>
      </c>
      <c r="B73" s="23" t="s">
        <v>188</v>
      </c>
      <c r="C73" s="23" t="s">
        <v>57</v>
      </c>
      <c r="D73" s="12" t="s">
        <v>85</v>
      </c>
      <c r="E73" s="23" t="s">
        <v>147</v>
      </c>
      <c r="F73" s="25">
        <v>0.01582175925925926</v>
      </c>
      <c r="G73" s="12" t="str">
        <f t="shared" si="6"/>
        <v>4.33/km</v>
      </c>
      <c r="H73" s="13">
        <f t="shared" si="7"/>
        <v>0.004837962962962964</v>
      </c>
      <c r="I73" s="13">
        <f>F73-INDEX($F$5:$F$103,MATCH(D73,$D$5:$D$103,0))</f>
        <v>0.003877314814814816</v>
      </c>
    </row>
    <row r="74" spans="1:9" ht="15" customHeight="1">
      <c r="A74" s="12">
        <v>70</v>
      </c>
      <c r="B74" s="23" t="s">
        <v>189</v>
      </c>
      <c r="C74" s="23" t="s">
        <v>62</v>
      </c>
      <c r="D74" s="12" t="s">
        <v>88</v>
      </c>
      <c r="E74" s="23" t="s">
        <v>130</v>
      </c>
      <c r="F74" s="25">
        <v>0.015902777777777776</v>
      </c>
      <c r="G74" s="12" t="str">
        <f t="shared" si="6"/>
        <v>4.35/km</v>
      </c>
      <c r="H74" s="13">
        <f t="shared" si="7"/>
        <v>0.004918981481481479</v>
      </c>
      <c r="I74" s="13">
        <f>F74-INDEX($F$5:$F$103,MATCH(D74,$D$5:$D$103,0))</f>
        <v>0.0031249999999999993</v>
      </c>
    </row>
    <row r="75" spans="1:9" ht="15" customHeight="1">
      <c r="A75" s="12">
        <v>71</v>
      </c>
      <c r="B75" s="23" t="s">
        <v>190</v>
      </c>
      <c r="C75" s="23" t="s">
        <v>60</v>
      </c>
      <c r="D75" s="12" t="s">
        <v>90</v>
      </c>
      <c r="E75" s="23" t="s">
        <v>147</v>
      </c>
      <c r="F75" s="25">
        <v>0.016076388888888887</v>
      </c>
      <c r="G75" s="12" t="str">
        <f t="shared" si="6"/>
        <v>4.38/km</v>
      </c>
      <c r="H75" s="13">
        <f t="shared" si="7"/>
        <v>0.0050925925925925895</v>
      </c>
      <c r="I75" s="13">
        <f>F75-INDEX($F$5:$F$103,MATCH(D75,$D$5:$D$103,0))</f>
        <v>0.0038078703703703677</v>
      </c>
    </row>
    <row r="76" spans="1:9" ht="15" customHeight="1">
      <c r="A76" s="12">
        <v>72</v>
      </c>
      <c r="B76" s="23" t="s">
        <v>55</v>
      </c>
      <c r="C76" s="23" t="s">
        <v>35</v>
      </c>
      <c r="D76" s="12" t="s">
        <v>88</v>
      </c>
      <c r="E76" s="23" t="s">
        <v>124</v>
      </c>
      <c r="F76" s="25">
        <v>0.016122685185185184</v>
      </c>
      <c r="G76" s="12" t="str">
        <f t="shared" si="6"/>
        <v>4.39/km</v>
      </c>
      <c r="H76" s="13">
        <f t="shared" si="7"/>
        <v>0.005138888888888887</v>
      </c>
      <c r="I76" s="13">
        <f>F76-INDEX($F$5:$F$103,MATCH(D76,$D$5:$D$103,0))</f>
        <v>0.0033449074074074076</v>
      </c>
    </row>
    <row r="77" spans="1:9" ht="15" customHeight="1">
      <c r="A77" s="12">
        <v>73</v>
      </c>
      <c r="B77" s="23" t="s">
        <v>191</v>
      </c>
      <c r="C77" s="23" t="s">
        <v>49</v>
      </c>
      <c r="D77" s="12" t="s">
        <v>97</v>
      </c>
      <c r="E77" s="23" t="s">
        <v>130</v>
      </c>
      <c r="F77" s="25">
        <v>0.01613425925925926</v>
      </c>
      <c r="G77" s="12" t="str">
        <f t="shared" si="6"/>
        <v>4.39/km</v>
      </c>
      <c r="H77" s="13">
        <f t="shared" si="7"/>
        <v>0.005150462962962964</v>
      </c>
      <c r="I77" s="13">
        <f>F77-INDEX($F$5:$F$103,MATCH(D77,$D$5:$D$103,0))</f>
        <v>0.0009027777777777784</v>
      </c>
    </row>
    <row r="78" spans="1:9" ht="15" customHeight="1">
      <c r="A78" s="12">
        <v>74</v>
      </c>
      <c r="B78" s="23" t="s">
        <v>192</v>
      </c>
      <c r="C78" s="23" t="s">
        <v>73</v>
      </c>
      <c r="D78" s="12" t="s">
        <v>87</v>
      </c>
      <c r="E78" s="23" t="s">
        <v>122</v>
      </c>
      <c r="F78" s="25">
        <v>0.01644675925925926</v>
      </c>
      <c r="G78" s="12" t="str">
        <f t="shared" si="6"/>
        <v>4.44/km</v>
      </c>
      <c r="H78" s="13">
        <f t="shared" si="7"/>
        <v>0.005462962962962965</v>
      </c>
      <c r="I78" s="13">
        <f>F78-INDEX($F$5:$F$103,MATCH(D78,$D$5:$D$103,0))</f>
        <v>0.003645833333333336</v>
      </c>
    </row>
    <row r="79" spans="1:9" ht="15" customHeight="1">
      <c r="A79" s="12">
        <v>75</v>
      </c>
      <c r="B79" s="23" t="s">
        <v>193</v>
      </c>
      <c r="C79" s="23" t="s">
        <v>65</v>
      </c>
      <c r="D79" s="12" t="s">
        <v>93</v>
      </c>
      <c r="E79" s="23" t="s">
        <v>129</v>
      </c>
      <c r="F79" s="25">
        <v>0.01664351851851852</v>
      </c>
      <c r="G79" s="12" t="str">
        <f t="shared" si="6"/>
        <v>4.48/km</v>
      </c>
      <c r="H79" s="13">
        <f t="shared" si="7"/>
        <v>0.005659722222222222</v>
      </c>
      <c r="I79" s="13">
        <f>F79-INDEX($F$5:$F$103,MATCH(D79,$D$5:$D$103,0))</f>
        <v>0</v>
      </c>
    </row>
    <row r="80" spans="1:9" ht="15" customHeight="1">
      <c r="A80" s="12">
        <v>76</v>
      </c>
      <c r="B80" s="23" t="s">
        <v>194</v>
      </c>
      <c r="C80" s="23" t="s">
        <v>195</v>
      </c>
      <c r="D80" s="12" t="s">
        <v>90</v>
      </c>
      <c r="E80" s="23" t="s">
        <v>103</v>
      </c>
      <c r="F80" s="25">
        <v>0.016793981481481483</v>
      </c>
      <c r="G80" s="12" t="str">
        <f t="shared" si="6"/>
        <v>4.50/km</v>
      </c>
      <c r="H80" s="13">
        <f t="shared" si="7"/>
        <v>0.005810185185185186</v>
      </c>
      <c r="I80" s="13">
        <f>F80-INDEX($F$5:$F$103,MATCH(D80,$D$5:$D$103,0))</f>
        <v>0.004525462962962964</v>
      </c>
    </row>
    <row r="81" spans="1:9" ht="15" customHeight="1">
      <c r="A81" s="12">
        <v>77</v>
      </c>
      <c r="B81" s="23" t="s">
        <v>196</v>
      </c>
      <c r="C81" s="23" t="s">
        <v>46</v>
      </c>
      <c r="D81" s="12" t="s">
        <v>97</v>
      </c>
      <c r="E81" s="23" t="s">
        <v>103</v>
      </c>
      <c r="F81" s="25">
        <v>0.016793981481481483</v>
      </c>
      <c r="G81" s="12" t="str">
        <f t="shared" si="6"/>
        <v>4.50/km</v>
      </c>
      <c r="H81" s="13">
        <f t="shared" si="7"/>
        <v>0.005810185185185186</v>
      </c>
      <c r="I81" s="13">
        <f>F81-INDEX($F$5:$F$103,MATCH(D81,$D$5:$D$103,0))</f>
        <v>0.0015624999999999997</v>
      </c>
    </row>
    <row r="82" spans="1:9" ht="15" customHeight="1">
      <c r="A82" s="12">
        <v>78</v>
      </c>
      <c r="B82" s="23" t="s">
        <v>197</v>
      </c>
      <c r="C82" s="23" t="s">
        <v>58</v>
      </c>
      <c r="D82" s="12" t="s">
        <v>85</v>
      </c>
      <c r="E82" s="23" t="s">
        <v>53</v>
      </c>
      <c r="F82" s="25">
        <v>0.01685185185185185</v>
      </c>
      <c r="G82" s="12" t="str">
        <f t="shared" si="6"/>
        <v>4.51/km</v>
      </c>
      <c r="H82" s="13">
        <f t="shared" si="7"/>
        <v>0.0058680555555555534</v>
      </c>
      <c r="I82" s="13">
        <f>F82-INDEX($F$5:$F$103,MATCH(D82,$D$5:$D$103,0))</f>
        <v>0.0049074074074074055</v>
      </c>
    </row>
    <row r="83" spans="1:9" ht="15" customHeight="1">
      <c r="A83" s="12">
        <v>79</v>
      </c>
      <c r="B83" s="23" t="s">
        <v>198</v>
      </c>
      <c r="C83" s="23" t="s">
        <v>100</v>
      </c>
      <c r="D83" s="12" t="s">
        <v>93</v>
      </c>
      <c r="E83" s="23" t="s">
        <v>130</v>
      </c>
      <c r="F83" s="25">
        <v>0.0169212962962963</v>
      </c>
      <c r="G83" s="12" t="str">
        <f t="shared" si="6"/>
        <v>4.52/km</v>
      </c>
      <c r="H83" s="13">
        <f t="shared" si="7"/>
        <v>0.005937500000000002</v>
      </c>
      <c r="I83" s="13">
        <f>F83-INDEX($F$5:$F$103,MATCH(D83,$D$5:$D$103,0))</f>
        <v>0.00027777777777777957</v>
      </c>
    </row>
    <row r="84" spans="1:9" ht="15" customHeight="1">
      <c r="A84" s="12">
        <v>80</v>
      </c>
      <c r="B84" s="23" t="s">
        <v>108</v>
      </c>
      <c r="C84" s="23" t="s">
        <v>18</v>
      </c>
      <c r="D84" s="12" t="s">
        <v>87</v>
      </c>
      <c r="E84" s="23" t="s">
        <v>130</v>
      </c>
      <c r="F84" s="25">
        <v>0.01695601851851852</v>
      </c>
      <c r="G84" s="12" t="str">
        <f t="shared" si="6"/>
        <v>4.53/km</v>
      </c>
      <c r="H84" s="13">
        <f t="shared" si="7"/>
        <v>0.0059722222222222225</v>
      </c>
      <c r="I84" s="13">
        <f>F84-INDEX($F$5:$F$103,MATCH(D84,$D$5:$D$103,0))</f>
        <v>0.004155092592592594</v>
      </c>
    </row>
    <row r="85" spans="1:9" ht="15" customHeight="1">
      <c r="A85" s="12">
        <v>81</v>
      </c>
      <c r="B85" s="23" t="s">
        <v>61</v>
      </c>
      <c r="C85" s="23" t="s">
        <v>199</v>
      </c>
      <c r="D85" s="12" t="s">
        <v>92</v>
      </c>
      <c r="E85" s="23" t="s">
        <v>130</v>
      </c>
      <c r="F85" s="25">
        <v>0.01730324074074074</v>
      </c>
      <c r="G85" s="12" t="str">
        <f t="shared" si="6"/>
        <v>4.59/km</v>
      </c>
      <c r="H85" s="13">
        <f t="shared" si="7"/>
        <v>0.0063194444444444435</v>
      </c>
      <c r="I85" s="13">
        <f>F85-INDEX($F$5:$F$103,MATCH(D85,$D$5:$D$103,0))</f>
        <v>0.0028009259259259255</v>
      </c>
    </row>
    <row r="86" spans="1:9" ht="15" customHeight="1">
      <c r="A86" s="12">
        <v>82</v>
      </c>
      <c r="B86" s="23" t="s">
        <v>119</v>
      </c>
      <c r="C86" s="23" t="s">
        <v>13</v>
      </c>
      <c r="D86" s="12" t="s">
        <v>90</v>
      </c>
      <c r="E86" s="23" t="s">
        <v>118</v>
      </c>
      <c r="F86" s="25">
        <v>0.017372685185185185</v>
      </c>
      <c r="G86" s="12" t="str">
        <f t="shared" si="6"/>
        <v>5.00/km</v>
      </c>
      <c r="H86" s="13">
        <f t="shared" si="7"/>
        <v>0.006388888888888888</v>
      </c>
      <c r="I86" s="13">
        <f>F86-INDEX($F$5:$F$103,MATCH(D86,$D$5:$D$103,0))</f>
        <v>0.005104166666666667</v>
      </c>
    </row>
    <row r="87" spans="1:9" ht="15" customHeight="1">
      <c r="A87" s="12">
        <v>83</v>
      </c>
      <c r="B87" s="23" t="s">
        <v>200</v>
      </c>
      <c r="C87" s="23" t="s">
        <v>99</v>
      </c>
      <c r="D87" s="12" t="s">
        <v>101</v>
      </c>
      <c r="E87" s="23" t="s">
        <v>117</v>
      </c>
      <c r="F87" s="25">
        <v>0.017453703703703704</v>
      </c>
      <c r="G87" s="12" t="str">
        <f t="shared" si="6"/>
        <v>5.02/km</v>
      </c>
      <c r="H87" s="13">
        <f t="shared" si="7"/>
        <v>0.006469907407407407</v>
      </c>
      <c r="I87" s="13">
        <f>F87-INDEX($F$5:$F$103,MATCH(D87,$D$5:$D$103,0))</f>
        <v>0</v>
      </c>
    </row>
    <row r="88" spans="1:9" ht="15" customHeight="1">
      <c r="A88" s="12">
        <v>84</v>
      </c>
      <c r="B88" s="23" t="s">
        <v>201</v>
      </c>
      <c r="C88" s="23" t="s">
        <v>45</v>
      </c>
      <c r="D88" s="12" t="s">
        <v>92</v>
      </c>
      <c r="E88" s="23" t="s">
        <v>124</v>
      </c>
      <c r="F88" s="25">
        <v>0.017627314814814814</v>
      </c>
      <c r="G88" s="12" t="str">
        <f t="shared" si="6"/>
        <v>5.05/km</v>
      </c>
      <c r="H88" s="13">
        <f t="shared" si="7"/>
        <v>0.006643518518518517</v>
      </c>
      <c r="I88" s="13">
        <f>F88-INDEX($F$5:$F$103,MATCH(D88,$D$5:$D$103,0))</f>
        <v>0.0031249999999999993</v>
      </c>
    </row>
    <row r="89" spans="1:9" ht="15" customHeight="1">
      <c r="A89" s="12">
        <v>85</v>
      </c>
      <c r="B89" s="23" t="s">
        <v>202</v>
      </c>
      <c r="C89" s="23" t="s">
        <v>96</v>
      </c>
      <c r="D89" s="12" t="s">
        <v>92</v>
      </c>
      <c r="E89" s="23" t="s">
        <v>53</v>
      </c>
      <c r="F89" s="25">
        <v>0.01792824074074074</v>
      </c>
      <c r="G89" s="12" t="str">
        <f t="shared" si="6"/>
        <v>5.10/km</v>
      </c>
      <c r="H89" s="13">
        <f t="shared" si="7"/>
        <v>0.006944444444444444</v>
      </c>
      <c r="I89" s="13">
        <f>F89-INDEX($F$5:$F$103,MATCH(D89,$D$5:$D$103,0))</f>
        <v>0.003425925925925926</v>
      </c>
    </row>
    <row r="90" spans="1:9" ht="15" customHeight="1">
      <c r="A90" s="12">
        <v>86</v>
      </c>
      <c r="B90" s="23" t="s">
        <v>203</v>
      </c>
      <c r="C90" s="23" t="s">
        <v>75</v>
      </c>
      <c r="D90" s="12" t="s">
        <v>88</v>
      </c>
      <c r="E90" s="23" t="s">
        <v>130</v>
      </c>
      <c r="F90" s="25">
        <v>0.017962962962962962</v>
      </c>
      <c r="G90" s="12" t="str">
        <f t="shared" si="6"/>
        <v>5.10/km</v>
      </c>
      <c r="H90" s="13">
        <f t="shared" si="7"/>
        <v>0.006979166666666665</v>
      </c>
      <c r="I90" s="13">
        <f>F90-INDEX($F$5:$F$103,MATCH(D90,$D$5:$D$103,0))</f>
        <v>0.005185185185185185</v>
      </c>
    </row>
    <row r="91" spans="1:9" ht="15" customHeight="1">
      <c r="A91" s="12">
        <v>87</v>
      </c>
      <c r="B91" s="23" t="s">
        <v>204</v>
      </c>
      <c r="C91" s="23" t="s">
        <v>21</v>
      </c>
      <c r="D91" s="12" t="s">
        <v>85</v>
      </c>
      <c r="E91" s="23" t="s">
        <v>130</v>
      </c>
      <c r="F91" s="25">
        <v>0.018206018518518517</v>
      </c>
      <c r="G91" s="12" t="str">
        <f t="shared" si="6"/>
        <v>5.15/km</v>
      </c>
      <c r="H91" s="13">
        <f t="shared" si="7"/>
        <v>0.00722222222222222</v>
      </c>
      <c r="I91" s="13">
        <f>F91-INDEX($F$5:$F$103,MATCH(D91,$D$5:$D$103,0))</f>
        <v>0.006261574074074072</v>
      </c>
    </row>
    <row r="92" spans="1:9" ht="15" customHeight="1">
      <c r="A92" s="12">
        <v>88</v>
      </c>
      <c r="B92" s="23" t="s">
        <v>76</v>
      </c>
      <c r="C92" s="23" t="s">
        <v>33</v>
      </c>
      <c r="D92" s="12" t="s">
        <v>169</v>
      </c>
      <c r="E92" s="23" t="s">
        <v>117</v>
      </c>
      <c r="F92" s="25">
        <v>0.018333333333333333</v>
      </c>
      <c r="G92" s="12" t="str">
        <f t="shared" si="6"/>
        <v>5.17/km</v>
      </c>
      <c r="H92" s="13">
        <f t="shared" si="7"/>
        <v>0.007349537037037036</v>
      </c>
      <c r="I92" s="13">
        <f>F92-INDEX($F$5:$F$103,MATCH(D92,$D$5:$D$103,0))</f>
        <v>0.003680555555555555</v>
      </c>
    </row>
    <row r="93" spans="1:9" ht="15" customHeight="1">
      <c r="A93" s="12">
        <v>89</v>
      </c>
      <c r="B93" s="23" t="s">
        <v>107</v>
      </c>
      <c r="C93" s="23" t="s">
        <v>43</v>
      </c>
      <c r="D93" s="12" t="s">
        <v>87</v>
      </c>
      <c r="E93" s="23" t="s">
        <v>64</v>
      </c>
      <c r="F93" s="25">
        <v>0.018958333333333334</v>
      </c>
      <c r="G93" s="12" t="str">
        <f t="shared" si="6"/>
        <v>5.28/km</v>
      </c>
      <c r="H93" s="13">
        <f t="shared" si="7"/>
        <v>0.007974537037037037</v>
      </c>
      <c r="I93" s="13">
        <f>F93-INDEX($F$5:$F$103,MATCH(D93,$D$5:$D$103,0))</f>
        <v>0.006157407407407408</v>
      </c>
    </row>
    <row r="94" spans="1:9" ht="15" customHeight="1">
      <c r="A94" s="12">
        <v>90</v>
      </c>
      <c r="B94" s="23" t="s">
        <v>74</v>
      </c>
      <c r="C94" s="23" t="s">
        <v>22</v>
      </c>
      <c r="D94" s="12" t="s">
        <v>89</v>
      </c>
      <c r="E94" s="23" t="s">
        <v>130</v>
      </c>
      <c r="F94" s="25">
        <v>0.019108796296296294</v>
      </c>
      <c r="G94" s="12" t="str">
        <f t="shared" si="6"/>
        <v>5.30/km</v>
      </c>
      <c r="H94" s="13">
        <f t="shared" si="7"/>
        <v>0.008124999999999997</v>
      </c>
      <c r="I94" s="13">
        <f>F94-INDEX($F$5:$F$103,MATCH(D94,$D$5:$D$103,0))</f>
        <v>0.006898148148148148</v>
      </c>
    </row>
    <row r="95" spans="1:9" ht="15" customHeight="1">
      <c r="A95" s="12">
        <v>91</v>
      </c>
      <c r="B95" s="23" t="s">
        <v>205</v>
      </c>
      <c r="C95" s="23" t="s">
        <v>18</v>
      </c>
      <c r="D95" s="12" t="s">
        <v>90</v>
      </c>
      <c r="E95" s="23" t="s">
        <v>186</v>
      </c>
      <c r="F95" s="25">
        <v>0.01916666666666667</v>
      </c>
      <c r="G95" s="12" t="str">
        <f t="shared" si="6"/>
        <v>5.31/km</v>
      </c>
      <c r="H95" s="13">
        <f t="shared" si="7"/>
        <v>0.008182870370370372</v>
      </c>
      <c r="I95" s="13">
        <f>F95-INDEX($F$5:$F$103,MATCH(D95,$D$5:$D$103,0))</f>
        <v>0.00689814814814815</v>
      </c>
    </row>
    <row r="96" spans="1:9" ht="15" customHeight="1">
      <c r="A96" s="12">
        <v>92</v>
      </c>
      <c r="B96" s="23" t="s">
        <v>206</v>
      </c>
      <c r="C96" s="23" t="s">
        <v>66</v>
      </c>
      <c r="D96" s="12" t="s">
        <v>97</v>
      </c>
      <c r="E96" s="23" t="s">
        <v>186</v>
      </c>
      <c r="F96" s="25">
        <v>0.019178240740740742</v>
      </c>
      <c r="G96" s="12" t="str">
        <f t="shared" si="6"/>
        <v>5.31/km</v>
      </c>
      <c r="H96" s="13">
        <f t="shared" si="7"/>
        <v>0.008194444444444445</v>
      </c>
      <c r="I96" s="13">
        <f>F96-INDEX($F$5:$F$103,MATCH(D96,$D$5:$D$103,0))</f>
        <v>0.003946759259259259</v>
      </c>
    </row>
    <row r="97" spans="1:9" ht="15" customHeight="1">
      <c r="A97" s="12">
        <v>93</v>
      </c>
      <c r="B97" s="23" t="s">
        <v>207</v>
      </c>
      <c r="C97" s="23" t="s">
        <v>47</v>
      </c>
      <c r="D97" s="12" t="s">
        <v>169</v>
      </c>
      <c r="E97" s="23" t="s">
        <v>118</v>
      </c>
      <c r="F97" s="25">
        <v>0.019375</v>
      </c>
      <c r="G97" s="12" t="str">
        <f t="shared" si="6"/>
        <v>5.35/km</v>
      </c>
      <c r="H97" s="13">
        <f t="shared" si="7"/>
        <v>0.008391203703703703</v>
      </c>
      <c r="I97" s="13">
        <f>F97-INDEX($F$5:$F$103,MATCH(D97,$D$5:$D$103,0))</f>
        <v>0.004722222222222221</v>
      </c>
    </row>
    <row r="98" spans="1:9" ht="15" customHeight="1">
      <c r="A98" s="19">
        <v>94</v>
      </c>
      <c r="B98" s="47" t="s">
        <v>208</v>
      </c>
      <c r="C98" s="47" t="s">
        <v>29</v>
      </c>
      <c r="D98" s="19" t="s">
        <v>88</v>
      </c>
      <c r="E98" s="47" t="s">
        <v>36</v>
      </c>
      <c r="F98" s="27">
        <v>0.02082175925925926</v>
      </c>
      <c r="G98" s="19" t="str">
        <f t="shared" si="6"/>
        <v>5.60/km</v>
      </c>
      <c r="H98" s="20">
        <f t="shared" si="7"/>
        <v>0.009837962962962962</v>
      </c>
      <c r="I98" s="20">
        <f>F98-INDEX($F$5:$F$103,MATCH(D98,$D$5:$D$103,0))</f>
        <v>0.008043981481481482</v>
      </c>
    </row>
    <row r="99" spans="1:9" ht="15" customHeight="1">
      <c r="A99" s="12">
        <v>95</v>
      </c>
      <c r="B99" s="23" t="s">
        <v>209</v>
      </c>
      <c r="C99" s="23" t="s">
        <v>52</v>
      </c>
      <c r="D99" s="12" t="s">
        <v>95</v>
      </c>
      <c r="E99" s="23" t="s">
        <v>104</v>
      </c>
      <c r="F99" s="25">
        <v>0.021400462962962965</v>
      </c>
      <c r="G99" s="12" t="str">
        <f t="shared" si="6"/>
        <v>6.10/km</v>
      </c>
      <c r="H99" s="13">
        <f t="shared" si="7"/>
        <v>0.010416666666666668</v>
      </c>
      <c r="I99" s="13">
        <f>F99-INDEX($F$5:$F$103,MATCH(D99,$D$5:$D$103,0))</f>
        <v>0.007962962962962965</v>
      </c>
    </row>
    <row r="100" spans="1:9" ht="15" customHeight="1">
      <c r="A100" s="12">
        <v>96</v>
      </c>
      <c r="B100" s="23" t="s">
        <v>71</v>
      </c>
      <c r="C100" s="23" t="s">
        <v>27</v>
      </c>
      <c r="D100" s="12" t="s">
        <v>84</v>
      </c>
      <c r="E100" s="23" t="s">
        <v>104</v>
      </c>
      <c r="F100" s="25">
        <v>0.021400462962962965</v>
      </c>
      <c r="G100" s="12" t="str">
        <f t="shared" si="6"/>
        <v>6.10/km</v>
      </c>
      <c r="H100" s="13">
        <f t="shared" si="7"/>
        <v>0.010416666666666668</v>
      </c>
      <c r="I100" s="13">
        <f>F100-INDEX($F$5:$F$103,MATCH(D100,$D$5:$D$103,0))</f>
        <v>0.010416666666666668</v>
      </c>
    </row>
    <row r="101" spans="1:9" ht="15" customHeight="1">
      <c r="A101" s="12">
        <v>97</v>
      </c>
      <c r="B101" s="23" t="s">
        <v>210</v>
      </c>
      <c r="C101" s="23" t="s">
        <v>29</v>
      </c>
      <c r="D101" s="12" t="s">
        <v>88</v>
      </c>
      <c r="E101" s="23" t="s">
        <v>117</v>
      </c>
      <c r="F101" s="25">
        <v>0.021782407407407407</v>
      </c>
      <c r="G101" s="12" t="str">
        <f t="shared" si="6"/>
        <v>6.16/km</v>
      </c>
      <c r="H101" s="13">
        <f t="shared" si="7"/>
        <v>0.01079861111111111</v>
      </c>
      <c r="I101" s="13">
        <f>F101-INDEX($F$5:$F$103,MATCH(D101,$D$5:$D$103,0))</f>
        <v>0.00900462962962963</v>
      </c>
    </row>
    <row r="102" spans="1:9" ht="15" customHeight="1">
      <c r="A102" s="12">
        <v>98</v>
      </c>
      <c r="B102" s="23" t="s">
        <v>211</v>
      </c>
      <c r="C102" s="23" t="s">
        <v>212</v>
      </c>
      <c r="D102" s="12" t="s">
        <v>94</v>
      </c>
      <c r="E102" s="23" t="s">
        <v>117</v>
      </c>
      <c r="F102" s="25">
        <v>0.021782407407407407</v>
      </c>
      <c r="G102" s="12" t="str">
        <f t="shared" si="6"/>
        <v>6.16/km</v>
      </c>
      <c r="H102" s="13">
        <f t="shared" si="7"/>
        <v>0.01079861111111111</v>
      </c>
      <c r="I102" s="13">
        <f>F102-INDEX($F$5:$F$103,MATCH(D102,$D$5:$D$103,0))</f>
        <v>0.008252314814814813</v>
      </c>
    </row>
    <row r="103" spans="1:9" ht="15" customHeight="1">
      <c r="A103" s="21">
        <v>99</v>
      </c>
      <c r="B103" s="48" t="s">
        <v>213</v>
      </c>
      <c r="C103" s="48" t="s">
        <v>109</v>
      </c>
      <c r="D103" s="21" t="s">
        <v>101</v>
      </c>
      <c r="E103" s="48" t="s">
        <v>214</v>
      </c>
      <c r="F103" s="26">
        <v>0.02238425925925926</v>
      </c>
      <c r="G103" s="21" t="str">
        <f t="shared" si="6"/>
        <v>6.27/km</v>
      </c>
      <c r="H103" s="22">
        <f t="shared" si="7"/>
        <v>0.011400462962962963</v>
      </c>
      <c r="I103" s="22">
        <f>F103-INDEX($F$5:$F$103,MATCH(D103,$D$5:$D$103,0))</f>
        <v>0.004930555555555556</v>
      </c>
    </row>
  </sheetData>
  <sheetProtection/>
  <autoFilter ref="A4:I10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Maratonina a La Rustica</v>
      </c>
      <c r="B1" s="44"/>
      <c r="C1" s="45"/>
    </row>
    <row r="2" spans="1:3" ht="24" customHeight="1">
      <c r="A2" s="41" t="str">
        <f>Individuale!A2</f>
        <v> 3ª edizione</v>
      </c>
      <c r="B2" s="41"/>
      <c r="C2" s="41"/>
    </row>
    <row r="3" spans="1:3" ht="24" customHeight="1">
      <c r="A3" s="46" t="str">
        <f>Individuale!A3</f>
        <v>La Rustica - Roma (RM) Italia - Domenica 09/10/2016</v>
      </c>
      <c r="B3" s="46"/>
      <c r="C3" s="4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8">
        <v>1</v>
      </c>
      <c r="B5" s="29" t="s">
        <v>130</v>
      </c>
      <c r="C5" s="30">
        <v>20</v>
      </c>
    </row>
    <row r="6" spans="1:3" ht="15" customHeight="1">
      <c r="A6" s="31">
        <v>2</v>
      </c>
      <c r="B6" s="32" t="s">
        <v>117</v>
      </c>
      <c r="C6" s="33">
        <v>14</v>
      </c>
    </row>
    <row r="7" spans="1:3" ht="15" customHeight="1">
      <c r="A7" s="31">
        <v>3</v>
      </c>
      <c r="B7" s="32" t="s">
        <v>53</v>
      </c>
      <c r="C7" s="33">
        <v>7</v>
      </c>
    </row>
    <row r="8" spans="1:3" ht="15" customHeight="1">
      <c r="A8" s="31">
        <v>4</v>
      </c>
      <c r="B8" s="32" t="s">
        <v>122</v>
      </c>
      <c r="C8" s="33">
        <v>7</v>
      </c>
    </row>
    <row r="9" spans="1:3" ht="15" customHeight="1">
      <c r="A9" s="31">
        <v>5</v>
      </c>
      <c r="B9" s="32" t="s">
        <v>147</v>
      </c>
      <c r="C9" s="33">
        <v>6</v>
      </c>
    </row>
    <row r="10" spans="1:3" ht="15" customHeight="1">
      <c r="A10" s="31">
        <v>6</v>
      </c>
      <c r="B10" s="32" t="s">
        <v>118</v>
      </c>
      <c r="C10" s="33">
        <v>6</v>
      </c>
    </row>
    <row r="11" spans="1:3" ht="15" customHeight="1">
      <c r="A11" s="31">
        <v>7</v>
      </c>
      <c r="B11" s="32" t="s">
        <v>124</v>
      </c>
      <c r="C11" s="33">
        <v>5</v>
      </c>
    </row>
    <row r="12" spans="1:3" ht="15" customHeight="1">
      <c r="A12" s="31">
        <v>8</v>
      </c>
      <c r="B12" s="32" t="s">
        <v>129</v>
      </c>
      <c r="C12" s="33">
        <v>4</v>
      </c>
    </row>
    <row r="13" spans="1:3" ht="15" customHeight="1">
      <c r="A13" s="31">
        <v>9</v>
      </c>
      <c r="B13" s="32" t="s">
        <v>186</v>
      </c>
      <c r="C13" s="33">
        <v>3</v>
      </c>
    </row>
    <row r="14" spans="1:3" ht="15" customHeight="1">
      <c r="A14" s="31">
        <v>10</v>
      </c>
      <c r="B14" s="32" t="s">
        <v>104</v>
      </c>
      <c r="C14" s="33">
        <v>3</v>
      </c>
    </row>
    <row r="15" spans="1:3" ht="15" customHeight="1">
      <c r="A15" s="31">
        <v>11</v>
      </c>
      <c r="B15" s="32" t="s">
        <v>103</v>
      </c>
      <c r="C15" s="33">
        <v>2</v>
      </c>
    </row>
    <row r="16" spans="1:3" ht="15" customHeight="1">
      <c r="A16" s="31">
        <v>12</v>
      </c>
      <c r="B16" s="32" t="s">
        <v>158</v>
      </c>
      <c r="C16" s="33">
        <v>2</v>
      </c>
    </row>
    <row r="17" spans="1:3" ht="15" customHeight="1">
      <c r="A17" s="31">
        <v>13</v>
      </c>
      <c r="B17" s="32" t="s">
        <v>120</v>
      </c>
      <c r="C17" s="33">
        <v>2</v>
      </c>
    </row>
    <row r="18" spans="1:3" ht="15" customHeight="1">
      <c r="A18" s="37">
        <v>14</v>
      </c>
      <c r="B18" s="38" t="s">
        <v>36</v>
      </c>
      <c r="C18" s="39">
        <v>1</v>
      </c>
    </row>
    <row r="19" spans="1:3" ht="15" customHeight="1">
      <c r="A19" s="31">
        <v>15</v>
      </c>
      <c r="B19" s="32" t="s">
        <v>214</v>
      </c>
      <c r="C19" s="33">
        <v>1</v>
      </c>
    </row>
    <row r="20" spans="1:3" ht="15" customHeight="1">
      <c r="A20" s="31">
        <v>16</v>
      </c>
      <c r="B20" s="32" t="s">
        <v>86</v>
      </c>
      <c r="C20" s="33">
        <v>1</v>
      </c>
    </row>
    <row r="21" spans="1:3" ht="15" customHeight="1">
      <c r="A21" s="31">
        <v>17</v>
      </c>
      <c r="B21" s="32" t="s">
        <v>172</v>
      </c>
      <c r="C21" s="33">
        <v>1</v>
      </c>
    </row>
    <row r="22" spans="1:3" ht="15" customHeight="1">
      <c r="A22" s="31">
        <v>18</v>
      </c>
      <c r="B22" s="32" t="s">
        <v>164</v>
      </c>
      <c r="C22" s="33">
        <v>1</v>
      </c>
    </row>
    <row r="23" spans="1:3" ht="15" customHeight="1">
      <c r="A23" s="31">
        <v>19</v>
      </c>
      <c r="B23" s="32" t="s">
        <v>126</v>
      </c>
      <c r="C23" s="33">
        <v>1</v>
      </c>
    </row>
    <row r="24" spans="1:3" ht="15" customHeight="1">
      <c r="A24" s="31">
        <v>20</v>
      </c>
      <c r="B24" s="32" t="s">
        <v>175</v>
      </c>
      <c r="C24" s="33">
        <v>1</v>
      </c>
    </row>
    <row r="25" spans="1:3" ht="15" customHeight="1">
      <c r="A25" s="31">
        <v>21</v>
      </c>
      <c r="B25" s="32" t="s">
        <v>168</v>
      </c>
      <c r="C25" s="33">
        <v>1</v>
      </c>
    </row>
    <row r="26" spans="1:3" ht="15" customHeight="1">
      <c r="A26" s="31">
        <v>22</v>
      </c>
      <c r="B26" s="32" t="s">
        <v>136</v>
      </c>
      <c r="C26" s="33">
        <v>1</v>
      </c>
    </row>
    <row r="27" spans="1:3" ht="15" customHeight="1">
      <c r="A27" s="31">
        <v>23</v>
      </c>
      <c r="B27" s="32" t="s">
        <v>165</v>
      </c>
      <c r="C27" s="33">
        <v>1</v>
      </c>
    </row>
    <row r="28" spans="1:3" ht="15" customHeight="1">
      <c r="A28" s="31">
        <v>24</v>
      </c>
      <c r="B28" s="32" t="s">
        <v>177</v>
      </c>
      <c r="C28" s="33">
        <v>1</v>
      </c>
    </row>
    <row r="29" spans="1:3" ht="15" customHeight="1">
      <c r="A29" s="31">
        <v>25</v>
      </c>
      <c r="B29" s="32" t="s">
        <v>170</v>
      </c>
      <c r="C29" s="33">
        <v>1</v>
      </c>
    </row>
    <row r="30" spans="1:3" ht="15" customHeight="1">
      <c r="A30" s="31">
        <v>26</v>
      </c>
      <c r="B30" s="32" t="s">
        <v>64</v>
      </c>
      <c r="C30" s="33">
        <v>1</v>
      </c>
    </row>
    <row r="31" spans="1:3" ht="15" customHeight="1">
      <c r="A31" s="31">
        <v>27</v>
      </c>
      <c r="B31" s="32" t="s">
        <v>51</v>
      </c>
      <c r="C31" s="33">
        <v>1</v>
      </c>
    </row>
    <row r="32" spans="1:3" ht="15" customHeight="1">
      <c r="A32" s="31">
        <v>28</v>
      </c>
      <c r="B32" s="32" t="s">
        <v>44</v>
      </c>
      <c r="C32" s="33">
        <v>1</v>
      </c>
    </row>
    <row r="33" spans="1:3" ht="15" customHeight="1">
      <c r="A33" s="31">
        <v>29</v>
      </c>
      <c r="B33" s="32" t="s">
        <v>91</v>
      </c>
      <c r="C33" s="33">
        <v>1</v>
      </c>
    </row>
    <row r="34" spans="1:3" ht="15" customHeight="1">
      <c r="A34" s="31">
        <v>30</v>
      </c>
      <c r="B34" s="32" t="s">
        <v>162</v>
      </c>
      <c r="C34" s="33">
        <v>1</v>
      </c>
    </row>
    <row r="35" spans="1:3" ht="15" customHeight="1">
      <c r="A35" s="34">
        <v>31</v>
      </c>
      <c r="B35" s="35" t="s">
        <v>38</v>
      </c>
      <c r="C35" s="36">
        <v>1</v>
      </c>
    </row>
    <row r="36" ht="12.75">
      <c r="C36" s="2">
        <f>SUM(C5:C35)</f>
        <v>99</v>
      </c>
    </row>
  </sheetData>
  <sheetProtection/>
  <autoFilter ref="A4:C5">
    <sortState ref="A5:C36">
      <sortCondition descending="1" sortBy="value" ref="C5:C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2016-10-13T18:47:50Z</dcterms:modified>
  <cp:category/>
  <cp:version/>
  <cp:contentType/>
  <cp:contentStatus/>
</cp:coreProperties>
</file>