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<sst xmlns="http://schemas.openxmlformats.org/spreadsheetml/2006/main" count="388" uniqueCount="214">
  <si>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</si>
  <si>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</si>
  <si>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</si>
  <si>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</si>
  <si>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</si>
  <si>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</si>
  <si>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</si>
  <si>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</si>
  <si>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</si>
  <si>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</si>
  <si>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</si>
  <si>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GIOVANNI</t>
  </si>
  <si>
    <t>ANTONIO</t>
  </si>
  <si>
    <t>MARCO</t>
  </si>
  <si>
    <t>DANIELE</t>
  </si>
  <si>
    <t>GIUSEPPE</t>
  </si>
  <si>
    <t>ALESSANDRO</t>
  </si>
  <si>
    <t>VINCENZO</t>
  </si>
  <si>
    <t>PAOLO</t>
  </si>
  <si>
    <t>FEDERICO</t>
  </si>
  <si>
    <t>MARIO</t>
  </si>
  <si>
    <t>EMANUELE</t>
  </si>
  <si>
    <t>ENRICO</t>
  </si>
  <si>
    <t>STEFANO</t>
  </si>
  <si>
    <t>DANILO</t>
  </si>
  <si>
    <t>GIORGIO</t>
  </si>
  <si>
    <t>CLAUDIO</t>
  </si>
  <si>
    <t>DOMENICO</t>
  </si>
  <si>
    <t>GIANFRANCO</t>
  </si>
  <si>
    <t>ENZO</t>
  </si>
  <si>
    <t>A.S.D. PODISTICA SOLIDARIETA'</t>
  </si>
  <si>
    <t>MARCELLO</t>
  </si>
  <si>
    <t>SM35</t>
  </si>
  <si>
    <t>MAURO</t>
  </si>
  <si>
    <t>SM40</t>
  </si>
  <si>
    <t>SM45</t>
  </si>
  <si>
    <t>SM50</t>
  </si>
  <si>
    <t>LORENZO</t>
  </si>
  <si>
    <t>UMBERTO</t>
  </si>
  <si>
    <t>MICHELE</t>
  </si>
  <si>
    <t>LUCIANO</t>
  </si>
  <si>
    <t>SM60</t>
  </si>
  <si>
    <t>PAOLA</t>
  </si>
  <si>
    <t>SF40</t>
  </si>
  <si>
    <t>CRISTIANO</t>
  </si>
  <si>
    <t>SM55</t>
  </si>
  <si>
    <t>MATTEO</t>
  </si>
  <si>
    <t>SM70</t>
  </si>
  <si>
    <t>SF45</t>
  </si>
  <si>
    <t>SM65</t>
  </si>
  <si>
    <t>FRANCO</t>
  </si>
  <si>
    <t>SF35</t>
  </si>
  <si>
    <t>ALESSANDRA</t>
  </si>
  <si>
    <t>SF55</t>
  </si>
  <si>
    <t>SF50</t>
  </si>
  <si>
    <t>SF60</t>
  </si>
  <si>
    <t>ANGELO</t>
  </si>
  <si>
    <t>DANTE</t>
  </si>
  <si>
    <t>MANCINI</t>
  </si>
  <si>
    <t>SM</t>
  </si>
  <si>
    <t>S.S. LAZIO ATLETICA LEGGERA</t>
  </si>
  <si>
    <t>ANTONINI</t>
  </si>
  <si>
    <t>GIAMPIERO</t>
  </si>
  <si>
    <t>LUDOVICO</t>
  </si>
  <si>
    <t>IABONI</t>
  </si>
  <si>
    <t>ELISA</t>
  </si>
  <si>
    <t>MARIANO</t>
  </si>
  <si>
    <t>STEFANIA</t>
  </si>
  <si>
    <t>ALFREDO</t>
  </si>
  <si>
    <t>VALENTINA</t>
  </si>
  <si>
    <t>SABINA MARATHON CLUB</t>
  </si>
  <si>
    <t>ALTO LAZIO A.S.D.</t>
  </si>
  <si>
    <t>RUNNERS SANGEMINI TR</t>
  </si>
  <si>
    <t>ASD PODISTICA LUCO DEI MARSI</t>
  </si>
  <si>
    <t>FULMINI &amp; SAETTE</t>
  </si>
  <si>
    <t>AMATORI PODISTICA TERNI</t>
  </si>
  <si>
    <t>PODISTICA VEIO</t>
  </si>
  <si>
    <t>G.S. CAT SPORT ROMA</t>
  </si>
  <si>
    <t>1/2 MARATONA A STAFFETTA</t>
  </si>
  <si>
    <t>A.S.D. RUNNERS RIETI TOUR</t>
  </si>
  <si>
    <t>FASHIONSPORT</t>
  </si>
  <si>
    <t>A.S.D. ATLETICA VITA</t>
  </si>
  <si>
    <t>G.P. ATLETICA FALERIA</t>
  </si>
  <si>
    <t>A.S.D. AMATORI ATLETICA POMEZIA</t>
  </si>
  <si>
    <t>GIOVANNI SCAVO VELLETRI</t>
  </si>
  <si>
    <t>CORSA DEI SANTI</t>
  </si>
  <si>
    <t>ASD RUNNERS FOR EMERGENCY</t>
  </si>
  <si>
    <t>G.S.D. LITAL</t>
  </si>
  <si>
    <t>SM75</t>
  </si>
  <si>
    <t>MARINI</t>
  </si>
  <si>
    <t>ALMADORI</t>
  </si>
  <si>
    <t>MICHELA</t>
  </si>
  <si>
    <t>Lunghissimo di Stimigliano</t>
  </si>
  <si>
    <t>7ª edizione</t>
  </si>
  <si>
    <t>Stimigliano (RI) Italia - Domenica 26/02/2017</t>
  </si>
  <si>
    <t>A.S.D. CITTADUCALE RUNNERS CLUB</t>
  </si>
  <si>
    <t>PUROSANGUE ATHLETICS CLUB</t>
  </si>
  <si>
    <t>G.S.D. VAL ROSANDRA TRIESTE</t>
  </si>
  <si>
    <t>ATL. ALTO LAZIO</t>
  </si>
  <si>
    <t>TERRA DELLO SPORT A.S.D.</t>
  </si>
  <si>
    <t>RIFONDAZIONE PODISTICA</t>
  </si>
  <si>
    <t>FORHANS TEAM</t>
  </si>
  <si>
    <t>G.P. LUCREZIA</t>
  </si>
  <si>
    <t>BIANCO MODA SPORT CIAMPINO ASD</t>
  </si>
  <si>
    <t>ASD ROMA ECOMARATONA</t>
  </si>
  <si>
    <t>ASD ATLETICO MONTEROTONDO</t>
  </si>
  <si>
    <t>ATLETICA FIANO ROMANO</t>
  </si>
  <si>
    <t>AVIS IN CORSA CONVERSANO</t>
  </si>
  <si>
    <t>ATL. NEPI</t>
  </si>
  <si>
    <t>ASD RUNNER TRAINER</t>
  </si>
  <si>
    <t>INTESATLETICA</t>
  </si>
  <si>
    <t>GIACOMELLI</t>
  </si>
  <si>
    <t>MARTELLETTI</t>
  </si>
  <si>
    <t>CONTI</t>
  </si>
  <si>
    <t>GELANGA</t>
  </si>
  <si>
    <t>OLIVIERO</t>
  </si>
  <si>
    <t>MARTELLUCCI</t>
  </si>
  <si>
    <t>NONNI</t>
  </si>
  <si>
    <t>MOLLICA</t>
  </si>
  <si>
    <t>SPINELLI</t>
  </si>
  <si>
    <t>SILVESTRI</t>
  </si>
  <si>
    <t>BUSATO</t>
  </si>
  <si>
    <t>CAROSELLI</t>
  </si>
  <si>
    <t>POMPEI</t>
  </si>
  <si>
    <t>ANGELUCCI</t>
  </si>
  <si>
    <t>MALVENO</t>
  </si>
  <si>
    <t>D'ANTO</t>
  </si>
  <si>
    <t>FESTUCCIA</t>
  </si>
  <si>
    <t>COLLETTI</t>
  </si>
  <si>
    <t>TONANZI</t>
  </si>
  <si>
    <t>DAHHOU</t>
  </si>
  <si>
    <t>RABIE</t>
  </si>
  <si>
    <t>DIOCIAIUTI</t>
  </si>
  <si>
    <t>MANSI</t>
  </si>
  <si>
    <t>COLAFIGLI</t>
  </si>
  <si>
    <t>GRIFONI</t>
  </si>
  <si>
    <t>EUGENIO</t>
  </si>
  <si>
    <t>LUCCHESE</t>
  </si>
  <si>
    <t>MARCELLINI</t>
  </si>
  <si>
    <t>PAOLESSI</t>
  </si>
  <si>
    <t>TRAVAGLINI</t>
  </si>
  <si>
    <t>ZUCCACCI</t>
  </si>
  <si>
    <t>ZERVOS</t>
  </si>
  <si>
    <t>MARIGLIANI</t>
  </si>
  <si>
    <t>BORTOLONI</t>
  </si>
  <si>
    <t>NATALINO</t>
  </si>
  <si>
    <t>BESTIACO</t>
  </si>
  <si>
    <t>MARINO</t>
  </si>
  <si>
    <t>LUPI</t>
  </si>
  <si>
    <t>DROGHINI</t>
  </si>
  <si>
    <t>SAURO</t>
  </si>
  <si>
    <t>IACOBELLI</t>
  </si>
  <si>
    <t>LETIZIA</t>
  </si>
  <si>
    <t>CUMELLI</t>
  </si>
  <si>
    <t>TULLIO</t>
  </si>
  <si>
    <t>SAPORITI</t>
  </si>
  <si>
    <t>MARTINA</t>
  </si>
  <si>
    <t>CANTIANI</t>
  </si>
  <si>
    <t>PRIORESCHI</t>
  </si>
  <si>
    <t>PATRIZIA</t>
  </si>
  <si>
    <t>CAMAIANI</t>
  </si>
  <si>
    <t>FRANCESCONI</t>
  </si>
  <si>
    <t>GRILLO</t>
  </si>
  <si>
    <t>GIACOMO</t>
  </si>
  <si>
    <t>RANALLI</t>
  </si>
  <si>
    <t>VITO</t>
  </si>
  <si>
    <t>POLINARI</t>
  </si>
  <si>
    <t>RAGUZZINI</t>
  </si>
  <si>
    <t>MASSARELLI</t>
  </si>
  <si>
    <t>FALCHI</t>
  </si>
  <si>
    <t>SILVIO</t>
  </si>
  <si>
    <t>FELICI</t>
  </si>
  <si>
    <t>MAULU</t>
  </si>
  <si>
    <t>CIARLA</t>
  </si>
  <si>
    <t>SABATUCCI</t>
  </si>
  <si>
    <t>DRAGONETTI</t>
  </si>
  <si>
    <t>DECINA</t>
  </si>
  <si>
    <t>LUCIO</t>
  </si>
  <si>
    <t>BATTELLI</t>
  </si>
  <si>
    <t>BOCCADORO</t>
  </si>
  <si>
    <t>IPPOLITI</t>
  </si>
  <si>
    <t>ROSANGELA</t>
  </si>
  <si>
    <t>SCONOCCHIA</t>
  </si>
  <si>
    <t>RENZO</t>
  </si>
  <si>
    <t>RUGGERI</t>
  </si>
  <si>
    <t>NADIA</t>
  </si>
  <si>
    <t>FANTOZZI</t>
  </si>
  <si>
    <t>ELDA</t>
  </si>
  <si>
    <t>ASTER</t>
  </si>
  <si>
    <t>BIANCO</t>
  </si>
  <si>
    <t>RECCHIA</t>
  </si>
  <si>
    <t>GERMANA</t>
  </si>
  <si>
    <t>TATA</t>
  </si>
  <si>
    <t>PECCI</t>
  </si>
  <si>
    <t>SANTINI</t>
  </si>
  <si>
    <t>NORI</t>
  </si>
  <si>
    <t>TOSONI</t>
  </si>
  <si>
    <t>ORSINGHER</t>
  </si>
  <si>
    <t>PROCACCI</t>
  </si>
  <si>
    <t>MESSINA</t>
  </si>
  <si>
    <t>MARINA</t>
  </si>
  <si>
    <t>VILLANI</t>
  </si>
  <si>
    <t>BARUCCI</t>
  </si>
  <si>
    <t>VALERIA</t>
  </si>
  <si>
    <t>CURATOLO</t>
  </si>
  <si>
    <t>BIAGGETTI</t>
  </si>
  <si>
    <t>PAGLIAROLI</t>
  </si>
  <si>
    <t>VEROLI</t>
  </si>
  <si>
    <t>THI KIM THU</t>
  </si>
  <si>
    <t>DE MATTIA</t>
  </si>
  <si>
    <t>MARIA ROSA</t>
  </si>
  <si>
    <t>DI FELICE</t>
  </si>
  <si>
    <t>ANNA MARIA</t>
  </si>
  <si>
    <t>DI TOMMASO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</si>
</sst>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/>
    </xf>
    <xf numFmtId="21" fontId="31" fillId="0" borderId="27" xfId="0" applyNumberFormat="1" applyFont="1" applyFill="1" applyBorder="1" applyAlignment="1">
      <alignment horizontal="center" vertical="center"/>
    </xf>
    <xf numFmtId="0" fontId="31" fillId="0" borderId="21" xfId="57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2" xfId="57" applyFont="1" applyFill="1" applyBorder="1" applyAlignment="1" applyProtection="1">
      <alignment vertical="center"/>
      <protection/>
    </xf>
    <xf numFmtId="0" fontId="31" fillId="0" borderId="27" xfId="57" applyFont="1" applyFill="1" applyBorder="1" applyAlignment="1" applyProtection="1">
      <alignment vertical="center"/>
      <protection/>
    </xf>
    <xf numFmtId="0" fontId="52" fillId="56" borderId="22" xfId="57" applyFont="1" applyFill="1" applyBorder="1" applyAlignment="1" applyProtection="1">
      <alignment vertical="center"/>
      <protection/>
    </xf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31" xfId="0" applyFont="1" applyFill="1" applyBorder="1" applyAlignment="1">
      <alignment horizontal="center" vertical="center"/>
    </xf>
    <xf numFmtId="0" fontId="1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2" fillId="47" borderId="34" xfId="0" applyFont="1" applyFill="1" applyBorder="1" applyAlignment="1">
      <alignment horizontal="center" vertical="center"/>
    </xf>
    <xf numFmtId="0" fontId="2" fillId="47" borderId="35" xfId="0" applyFont="1" applyFill="1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30" xfId="0" applyFont="1" applyFill="1" applyBorder="1" applyAlignment="1">
      <alignment horizontal="center" vertical="center" wrapText="1"/>
    </xf>
    <xf numFmtId="0" fontId="12" fillId="47" borderId="31" xfId="0" applyFont="1" applyFill="1" applyBorder="1" applyAlignment="1">
      <alignment horizontal="center" vertical="center" wrapText="1"/>
    </xf>
    <xf numFmtId="0" fontId="12" fillId="47" borderId="32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center"/>
    </xf>
    <xf numFmtId="0" fontId="11" fillId="55" borderId="36" xfId="0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17.00390625" style="0" bestFit="1" customWidth="1"/>
  </cols>
  <sheetData>
    <row r="1" spans="1:9" ht="45" customHeight="1">
      <c r="A1" s="40" t="s">
        <v>92</v>
      </c>
      <c r="B1" s="41"/>
      <c r="C1" s="41"/>
      <c r="D1" s="41"/>
      <c r="E1" s="41"/>
      <c r="F1" s="41"/>
      <c r="G1" s="41"/>
      <c r="H1" s="41"/>
      <c r="I1" s="42"/>
    </row>
    <row r="2" spans="1:9" ht="24" customHeight="1">
      <c r="A2" s="43" t="s">
        <v>93</v>
      </c>
      <c r="B2" s="44"/>
      <c r="C2" s="44"/>
      <c r="D2" s="44"/>
      <c r="E2" s="44"/>
      <c r="F2" s="44"/>
      <c r="G2" s="44"/>
      <c r="H2" s="44"/>
      <c r="I2" s="45"/>
    </row>
    <row r="3" spans="1:9" ht="24" customHeight="1">
      <c r="A3" s="46" t="s">
        <v>94</v>
      </c>
      <c r="B3" s="47"/>
      <c r="C3" s="47"/>
      <c r="D3" s="47"/>
      <c r="E3" s="47"/>
      <c r="F3" s="47"/>
      <c r="G3" s="47"/>
      <c r="H3" s="3" t="s">
        <v>0</v>
      </c>
      <c r="I3" s="4">
        <v>14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31">
        <v>1</v>
      </c>
      <c r="B5" s="30" t="s">
        <v>111</v>
      </c>
      <c r="C5" s="32" t="s">
        <v>46</v>
      </c>
      <c r="D5" s="31" t="s">
        <v>59</v>
      </c>
      <c r="E5" s="32" t="s">
        <v>72</v>
      </c>
      <c r="F5" s="33">
        <v>0.03767361111111111</v>
      </c>
      <c r="G5" s="31" t="str">
        <f>TEXT(INT((HOUR(F5)*3600+MINUTE(F5)*60+SECOND(F5))/$I$3/60),"0")&amp;"."&amp;TEXT(MOD((HOUR(F5)*3600+MINUTE(F5)*60+SECOND(F5))/$I$3,60),"00")&amp;"/km"</f>
        <v>3.53/km</v>
      </c>
      <c r="H5" s="33">
        <f>F5-$F$5</f>
        <v>0</v>
      </c>
      <c r="I5" s="33">
        <f>F5-INDEX($F$5:$F$197,MATCH(D5,$D$5:$D$197,0))</f>
        <v>0</v>
      </c>
    </row>
    <row r="6" spans="1:9" s="10" customFormat="1" ht="15" customHeight="1">
      <c r="A6" s="15">
        <v>2</v>
      </c>
      <c r="B6" s="34" t="s">
        <v>112</v>
      </c>
      <c r="C6" s="16" t="s">
        <v>23</v>
      </c>
      <c r="D6" s="15" t="s">
        <v>59</v>
      </c>
      <c r="E6" s="16" t="s">
        <v>71</v>
      </c>
      <c r="F6" s="17">
        <v>0.03810185185185185</v>
      </c>
      <c r="G6" s="15" t="str">
        <f aca="true" t="shared" si="0" ref="G6:G21">TEXT(INT((HOUR(F6)*3600+MINUTE(F6)*60+SECOND(F6))/$I$3/60),"0")&amp;"."&amp;TEXT(MOD((HOUR(F6)*3600+MINUTE(F6)*60+SECOND(F6))/$I$3,60),"00")&amp;"/km"</f>
        <v>3.55/km</v>
      </c>
      <c r="H6" s="17">
        <f aca="true" t="shared" si="1" ref="H6:H21">F6-$F$5</f>
        <v>0.0004282407407407429</v>
      </c>
      <c r="I6" s="17">
        <f>F6-INDEX($F$5:$F$197,MATCH(D6,$D$5:$D$197,0))</f>
        <v>0.0004282407407407429</v>
      </c>
    </row>
    <row r="7" spans="1:9" s="10" customFormat="1" ht="15" customHeight="1">
      <c r="A7" s="15">
        <v>3</v>
      </c>
      <c r="B7" s="34" t="s">
        <v>113</v>
      </c>
      <c r="C7" s="16" t="s">
        <v>21</v>
      </c>
      <c r="D7" s="15" t="s">
        <v>59</v>
      </c>
      <c r="E7" s="16" t="s">
        <v>60</v>
      </c>
      <c r="F7" s="17">
        <v>0.039247685185185184</v>
      </c>
      <c r="G7" s="15" t="str">
        <f t="shared" si="0"/>
        <v>4.02/km</v>
      </c>
      <c r="H7" s="17">
        <f t="shared" si="1"/>
        <v>0.001574074074074075</v>
      </c>
      <c r="I7" s="17">
        <f>F7-INDEX($F$5:$F$197,MATCH(D7,$D$5:$D$197,0))</f>
        <v>0.001574074074074075</v>
      </c>
    </row>
    <row r="8" spans="1:9" s="10" customFormat="1" ht="15" customHeight="1">
      <c r="A8" s="15">
        <v>4</v>
      </c>
      <c r="B8" s="34" t="s">
        <v>114</v>
      </c>
      <c r="C8" s="16" t="s">
        <v>23</v>
      </c>
      <c r="D8" s="15" t="s">
        <v>35</v>
      </c>
      <c r="E8" s="16" t="s">
        <v>71</v>
      </c>
      <c r="F8" s="17">
        <v>0.039560185185185184</v>
      </c>
      <c r="G8" s="15" t="str">
        <f t="shared" si="0"/>
        <v>4.04/km</v>
      </c>
      <c r="H8" s="17">
        <f t="shared" si="1"/>
        <v>0.0018865740740740752</v>
      </c>
      <c r="I8" s="17">
        <f>F8-INDEX($F$5:$F$197,MATCH(D8,$D$5:$D$197,0))</f>
        <v>0</v>
      </c>
    </row>
    <row r="9" spans="1:9" s="10" customFormat="1" ht="15" customHeight="1">
      <c r="A9" s="15">
        <v>5</v>
      </c>
      <c r="B9" s="34" t="s">
        <v>89</v>
      </c>
      <c r="C9" s="16" t="s">
        <v>115</v>
      </c>
      <c r="D9" s="15" t="s">
        <v>36</v>
      </c>
      <c r="E9" s="16" t="s">
        <v>72</v>
      </c>
      <c r="F9" s="17">
        <v>0.040532407407407406</v>
      </c>
      <c r="G9" s="15" t="str">
        <f t="shared" si="0"/>
        <v>4.10/km</v>
      </c>
      <c r="H9" s="17">
        <f t="shared" si="1"/>
        <v>0.0028587962962962968</v>
      </c>
      <c r="I9" s="17">
        <f>F9-INDEX($F$5:$F$197,MATCH(D9,$D$5:$D$197,0))</f>
        <v>0</v>
      </c>
    </row>
    <row r="10" spans="1:9" s="10" customFormat="1" ht="15" customHeight="1">
      <c r="A10" s="15">
        <v>6</v>
      </c>
      <c r="B10" s="34" t="s">
        <v>116</v>
      </c>
      <c r="C10" s="16" t="s">
        <v>22</v>
      </c>
      <c r="D10" s="15" t="s">
        <v>32</v>
      </c>
      <c r="E10" s="16" t="s">
        <v>95</v>
      </c>
      <c r="F10" s="17">
        <v>0.040879629629629634</v>
      </c>
      <c r="G10" s="15" t="str">
        <f t="shared" si="0"/>
        <v>4.12/km</v>
      </c>
      <c r="H10" s="17">
        <f t="shared" si="1"/>
        <v>0.0032060185185185247</v>
      </c>
      <c r="I10" s="17">
        <f>F10-INDEX($F$5:$F$197,MATCH(D10,$D$5:$D$197,0))</f>
        <v>0</v>
      </c>
    </row>
    <row r="11" spans="1:9" s="10" customFormat="1" ht="15" customHeight="1">
      <c r="A11" s="15">
        <v>7</v>
      </c>
      <c r="B11" s="34" t="s">
        <v>117</v>
      </c>
      <c r="C11" s="16" t="s">
        <v>11</v>
      </c>
      <c r="D11" s="15" t="s">
        <v>32</v>
      </c>
      <c r="E11" s="16" t="s">
        <v>96</v>
      </c>
      <c r="F11" s="17">
        <v>0.04137731481481482</v>
      </c>
      <c r="G11" s="15" t="str">
        <f t="shared" si="0"/>
        <v>4.15/km</v>
      </c>
      <c r="H11" s="17">
        <f t="shared" si="1"/>
        <v>0.003703703703703709</v>
      </c>
      <c r="I11" s="17">
        <f>F11-INDEX($F$5:$F$197,MATCH(D11,$D$5:$D$197,0))</f>
        <v>0.0004976851851851843</v>
      </c>
    </row>
    <row r="12" spans="1:9" s="10" customFormat="1" ht="15" customHeight="1">
      <c r="A12" s="15">
        <v>8</v>
      </c>
      <c r="B12" s="34" t="s">
        <v>118</v>
      </c>
      <c r="C12" s="16" t="s">
        <v>66</v>
      </c>
      <c r="D12" s="15" t="s">
        <v>45</v>
      </c>
      <c r="E12" s="16" t="s">
        <v>85</v>
      </c>
      <c r="F12" s="17">
        <v>0.04142361111111111</v>
      </c>
      <c r="G12" s="15" t="str">
        <f t="shared" si="0"/>
        <v>4.16/km</v>
      </c>
      <c r="H12" s="17">
        <f t="shared" si="1"/>
        <v>0.0037500000000000033</v>
      </c>
      <c r="I12" s="17">
        <f>F12-INDEX($F$5:$F$197,MATCH(D12,$D$5:$D$197,0))</f>
        <v>0</v>
      </c>
    </row>
    <row r="13" spans="1:9" s="10" customFormat="1" ht="15" customHeight="1">
      <c r="A13" s="15">
        <v>9</v>
      </c>
      <c r="B13" s="34" t="s">
        <v>119</v>
      </c>
      <c r="C13" s="16" t="s">
        <v>39</v>
      </c>
      <c r="D13" s="15" t="s">
        <v>36</v>
      </c>
      <c r="E13" s="16" t="s">
        <v>72</v>
      </c>
      <c r="F13" s="17">
        <v>0.04223379629629629</v>
      </c>
      <c r="G13" s="15" t="str">
        <f t="shared" si="0"/>
        <v>4.21/km</v>
      </c>
      <c r="H13" s="17">
        <f t="shared" si="1"/>
        <v>0.004560185185185181</v>
      </c>
      <c r="I13" s="17">
        <f>F13-INDEX($F$5:$F$197,MATCH(D13,$D$5:$D$197,0))</f>
        <v>0.0017013888888888842</v>
      </c>
    </row>
    <row r="14" spans="1:9" s="10" customFormat="1" ht="15" customHeight="1">
      <c r="A14" s="15">
        <v>10</v>
      </c>
      <c r="B14" s="34" t="s">
        <v>57</v>
      </c>
      <c r="C14" s="16" t="s">
        <v>14</v>
      </c>
      <c r="D14" s="15" t="s">
        <v>32</v>
      </c>
      <c r="E14" s="16" t="s">
        <v>95</v>
      </c>
      <c r="F14" s="17">
        <v>0.04372685185185185</v>
      </c>
      <c r="G14" s="15" t="str">
        <f t="shared" si="0"/>
        <v>4.30/km</v>
      </c>
      <c r="H14" s="17">
        <f t="shared" si="1"/>
        <v>0.006053240740740741</v>
      </c>
      <c r="I14" s="17">
        <f>F14-INDEX($F$5:$F$197,MATCH(D14,$D$5:$D$197,0))</f>
        <v>0.0028472222222222163</v>
      </c>
    </row>
    <row r="15" spans="1:9" s="10" customFormat="1" ht="15" customHeight="1">
      <c r="A15" s="15">
        <v>11</v>
      </c>
      <c r="B15" s="34" t="s">
        <v>120</v>
      </c>
      <c r="C15" s="16" t="s">
        <v>16</v>
      </c>
      <c r="D15" s="15" t="s">
        <v>34</v>
      </c>
      <c r="E15" s="16" t="s">
        <v>97</v>
      </c>
      <c r="F15" s="17">
        <v>0.04395833333333333</v>
      </c>
      <c r="G15" s="15" t="str">
        <f t="shared" si="0"/>
        <v>4.31/km</v>
      </c>
      <c r="H15" s="17">
        <f t="shared" si="1"/>
        <v>0.006284722222222219</v>
      </c>
      <c r="I15" s="17">
        <f>F15-INDEX($F$5:$F$197,MATCH(D15,$D$5:$D$197,0))</f>
        <v>0</v>
      </c>
    </row>
    <row r="16" spans="1:9" s="10" customFormat="1" ht="15" customHeight="1">
      <c r="A16" s="15">
        <v>12</v>
      </c>
      <c r="B16" s="34" t="s">
        <v>64</v>
      </c>
      <c r="C16" s="16" t="s">
        <v>11</v>
      </c>
      <c r="D16" s="15" t="s">
        <v>45</v>
      </c>
      <c r="E16" s="16" t="s">
        <v>73</v>
      </c>
      <c r="F16" s="17">
        <v>0.04431712962962963</v>
      </c>
      <c r="G16" s="15" t="str">
        <f t="shared" si="0"/>
        <v>4.34/km</v>
      </c>
      <c r="H16" s="17">
        <f t="shared" si="1"/>
        <v>0.006643518518518521</v>
      </c>
      <c r="I16" s="17">
        <f>F16-INDEX($F$5:$F$197,MATCH(D16,$D$5:$D$197,0))</f>
        <v>0.0028935185185185175</v>
      </c>
    </row>
    <row r="17" spans="1:9" s="10" customFormat="1" ht="15" customHeight="1">
      <c r="A17" s="15">
        <v>13</v>
      </c>
      <c r="B17" s="34" t="s">
        <v>121</v>
      </c>
      <c r="C17" s="16" t="s">
        <v>18</v>
      </c>
      <c r="D17" s="15" t="s">
        <v>35</v>
      </c>
      <c r="E17" s="16" t="s">
        <v>70</v>
      </c>
      <c r="F17" s="17">
        <v>0.04476851851851852</v>
      </c>
      <c r="G17" s="15" t="str">
        <f t="shared" si="0"/>
        <v>4.36/km</v>
      </c>
      <c r="H17" s="17">
        <f t="shared" si="1"/>
        <v>0.007094907407407411</v>
      </c>
      <c r="I17" s="17">
        <f>F17-INDEX($F$5:$F$197,MATCH(D17,$D$5:$D$197,0))</f>
        <v>0.005208333333333336</v>
      </c>
    </row>
    <row r="18" spans="1:9" s="10" customFormat="1" ht="15" customHeight="1">
      <c r="A18" s="15">
        <v>14</v>
      </c>
      <c r="B18" s="34" t="s">
        <v>122</v>
      </c>
      <c r="C18" s="16" t="s">
        <v>44</v>
      </c>
      <c r="D18" s="15" t="s">
        <v>34</v>
      </c>
      <c r="E18" s="16" t="s">
        <v>72</v>
      </c>
      <c r="F18" s="17">
        <v>0.04521990740740741</v>
      </c>
      <c r="G18" s="15" t="str">
        <f t="shared" si="0"/>
        <v>4.39/km</v>
      </c>
      <c r="H18" s="17">
        <f t="shared" si="1"/>
        <v>0.007546296296296301</v>
      </c>
      <c r="I18" s="17">
        <f>F18-INDEX($F$5:$F$197,MATCH(D18,$D$5:$D$197,0))</f>
        <v>0.0012615740740740816</v>
      </c>
    </row>
    <row r="19" spans="1:9" s="10" customFormat="1" ht="15" customHeight="1">
      <c r="A19" s="15">
        <v>15</v>
      </c>
      <c r="B19" s="34" t="s">
        <v>123</v>
      </c>
      <c r="C19" s="16" t="s">
        <v>14</v>
      </c>
      <c r="D19" s="15" t="s">
        <v>34</v>
      </c>
      <c r="E19" s="16" t="s">
        <v>70</v>
      </c>
      <c r="F19" s="17">
        <v>0.04568287037037037</v>
      </c>
      <c r="G19" s="15" t="str">
        <f t="shared" si="0"/>
        <v>4.42/km</v>
      </c>
      <c r="H19" s="17">
        <f t="shared" si="1"/>
        <v>0.008009259259259258</v>
      </c>
      <c r="I19" s="17">
        <f>F19-INDEX($F$5:$F$197,MATCH(D19,$D$5:$D$197,0))</f>
        <v>0.0017245370370370383</v>
      </c>
    </row>
    <row r="20" spans="1:9" s="10" customFormat="1" ht="15" customHeight="1">
      <c r="A20" s="15">
        <v>16</v>
      </c>
      <c r="B20" s="34" t="s">
        <v>124</v>
      </c>
      <c r="C20" s="16" t="s">
        <v>125</v>
      </c>
      <c r="D20" s="15" t="s">
        <v>45</v>
      </c>
      <c r="E20" s="16" t="s">
        <v>95</v>
      </c>
      <c r="F20" s="17">
        <v>0.04570601851851852</v>
      </c>
      <c r="G20" s="15" t="str">
        <f t="shared" si="0"/>
        <v>4.42/km</v>
      </c>
      <c r="H20" s="17">
        <f t="shared" si="1"/>
        <v>0.008032407407407412</v>
      </c>
      <c r="I20" s="17">
        <f>F20-INDEX($F$5:$F$197,MATCH(D20,$D$5:$D$197,0))</f>
        <v>0.004282407407407408</v>
      </c>
    </row>
    <row r="21" spans="1:9" ht="15" customHeight="1">
      <c r="A21" s="15">
        <v>17</v>
      </c>
      <c r="B21" s="34" t="s">
        <v>126</v>
      </c>
      <c r="C21" s="16" t="s">
        <v>17</v>
      </c>
      <c r="D21" s="15" t="s">
        <v>34</v>
      </c>
      <c r="E21" s="16" t="s">
        <v>98</v>
      </c>
      <c r="F21" s="17">
        <v>0.04582175925925926</v>
      </c>
      <c r="G21" s="15" t="str">
        <f t="shared" si="0"/>
        <v>4.43/km</v>
      </c>
      <c r="H21" s="17">
        <f t="shared" si="1"/>
        <v>0.008148148148148154</v>
      </c>
      <c r="I21" s="17">
        <f>F21-INDEX($F$5:$F$197,MATCH(D21,$D$5:$D$197,0))</f>
        <v>0.001863425925925935</v>
      </c>
    </row>
    <row r="22" spans="1:9" ht="15" customHeight="1">
      <c r="A22" s="15">
        <v>18</v>
      </c>
      <c r="B22" s="34" t="s">
        <v>127</v>
      </c>
      <c r="C22" s="16" t="s">
        <v>11</v>
      </c>
      <c r="D22" s="15" t="s">
        <v>35</v>
      </c>
      <c r="E22" s="16" t="s">
        <v>95</v>
      </c>
      <c r="F22" s="17">
        <v>0.04628472222222222</v>
      </c>
      <c r="G22" s="15" t="str">
        <f aca="true" t="shared" si="2" ref="G22:G32">TEXT(INT((HOUR(F22)*3600+MINUTE(F22)*60+SECOND(F22))/$I$3/60),"0")&amp;"."&amp;TEXT(MOD((HOUR(F22)*3600+MINUTE(F22)*60+SECOND(F22))/$I$3,60),"00")&amp;"/km"</f>
        <v>4.46/km</v>
      </c>
      <c r="H22" s="17">
        <f aca="true" t="shared" si="3" ref="H22:H32">F22-$F$5</f>
        <v>0.008611111111111111</v>
      </c>
      <c r="I22" s="17">
        <f>F22-INDEX($F$5:$F$197,MATCH(D22,$D$5:$D$197,0))</f>
        <v>0.006724537037037036</v>
      </c>
    </row>
    <row r="23" spans="1:9" ht="15" customHeight="1">
      <c r="A23" s="15">
        <v>19</v>
      </c>
      <c r="B23" s="34" t="s">
        <v>128</v>
      </c>
      <c r="C23" s="16" t="s">
        <v>17</v>
      </c>
      <c r="D23" s="15" t="s">
        <v>36</v>
      </c>
      <c r="E23" s="16" t="s">
        <v>95</v>
      </c>
      <c r="F23" s="17">
        <v>0.046504629629629625</v>
      </c>
      <c r="G23" s="15" t="str">
        <f t="shared" si="2"/>
        <v>4.47/km</v>
      </c>
      <c r="H23" s="17">
        <f t="shared" si="3"/>
        <v>0.008831018518518516</v>
      </c>
      <c r="I23" s="17">
        <f>F23-INDEX($F$5:$F$197,MATCH(D23,$D$5:$D$197,0))</f>
        <v>0.005972222222222219</v>
      </c>
    </row>
    <row r="24" spans="1:9" ht="15" customHeight="1">
      <c r="A24" s="15">
        <v>20</v>
      </c>
      <c r="B24" s="34" t="s">
        <v>129</v>
      </c>
      <c r="C24" s="16" t="s">
        <v>37</v>
      </c>
      <c r="D24" s="15" t="s">
        <v>34</v>
      </c>
      <c r="E24" s="16" t="s">
        <v>82</v>
      </c>
      <c r="F24" s="17">
        <v>0.046689814814814816</v>
      </c>
      <c r="G24" s="15" t="str">
        <f t="shared" si="2"/>
        <v>4.48/km</v>
      </c>
      <c r="H24" s="17">
        <f t="shared" si="3"/>
        <v>0.009016203703703707</v>
      </c>
      <c r="I24" s="17">
        <f>F24-INDEX($F$5:$F$197,MATCH(D24,$D$5:$D$197,0))</f>
        <v>0.0027314814814814875</v>
      </c>
    </row>
    <row r="25" spans="1:9" ht="15" customHeight="1">
      <c r="A25" s="15">
        <v>21</v>
      </c>
      <c r="B25" s="34" t="s">
        <v>130</v>
      </c>
      <c r="C25" s="16" t="s">
        <v>131</v>
      </c>
      <c r="D25" s="15" t="s">
        <v>32</v>
      </c>
      <c r="E25" s="16" t="s">
        <v>75</v>
      </c>
      <c r="F25" s="17">
        <v>0.04777777777777778</v>
      </c>
      <c r="G25" s="15" t="str">
        <f t="shared" si="2"/>
        <v>4.55/km</v>
      </c>
      <c r="H25" s="17">
        <f t="shared" si="3"/>
        <v>0.010104166666666671</v>
      </c>
      <c r="I25" s="17">
        <f>F25-INDEX($F$5:$F$197,MATCH(D25,$D$5:$D$197,0))</f>
        <v>0.006898148148148146</v>
      </c>
    </row>
    <row r="26" spans="1:9" ht="15" customHeight="1">
      <c r="A26" s="15">
        <v>22</v>
      </c>
      <c r="B26" s="34" t="s">
        <v>132</v>
      </c>
      <c r="C26" s="16" t="s">
        <v>23</v>
      </c>
      <c r="D26" s="15" t="s">
        <v>36</v>
      </c>
      <c r="E26" s="16" t="s">
        <v>70</v>
      </c>
      <c r="F26" s="17">
        <v>0.04795138888888889</v>
      </c>
      <c r="G26" s="15" t="str">
        <f t="shared" si="2"/>
        <v>4.56/km</v>
      </c>
      <c r="H26" s="17">
        <f t="shared" si="3"/>
        <v>0.010277777777777782</v>
      </c>
      <c r="I26" s="17">
        <f>F26-INDEX($F$5:$F$197,MATCH(D26,$D$5:$D$197,0))</f>
        <v>0.007418981481481485</v>
      </c>
    </row>
    <row r="27" spans="1:9" ht="15" customHeight="1">
      <c r="A27" s="15">
        <v>23</v>
      </c>
      <c r="B27" s="34" t="s">
        <v>133</v>
      </c>
      <c r="C27" s="16" t="s">
        <v>13</v>
      </c>
      <c r="D27" s="15" t="s">
        <v>45</v>
      </c>
      <c r="E27" s="16" t="s">
        <v>99</v>
      </c>
      <c r="F27" s="17">
        <v>0.04820601851851852</v>
      </c>
      <c r="G27" s="15" t="str">
        <f t="shared" si="2"/>
        <v>4.58/km</v>
      </c>
      <c r="H27" s="17">
        <f t="shared" si="3"/>
        <v>0.010532407407407414</v>
      </c>
      <c r="I27" s="17">
        <f>F27-INDEX($F$5:$F$197,MATCH(D27,$D$5:$D$197,0))</f>
        <v>0.006782407407407411</v>
      </c>
    </row>
    <row r="28" spans="1:9" ht="15" customHeight="1">
      <c r="A28" s="15">
        <v>24</v>
      </c>
      <c r="B28" s="34" t="s">
        <v>134</v>
      </c>
      <c r="C28" s="16" t="s">
        <v>18</v>
      </c>
      <c r="D28" s="15" t="s">
        <v>36</v>
      </c>
      <c r="E28" s="16" t="s">
        <v>70</v>
      </c>
      <c r="F28" s="17">
        <v>0.04829861111111111</v>
      </c>
      <c r="G28" s="15" t="str">
        <f t="shared" si="2"/>
        <v>4.58/km</v>
      </c>
      <c r="H28" s="17">
        <f t="shared" si="3"/>
        <v>0.010625000000000002</v>
      </c>
      <c r="I28" s="17">
        <f>F28-INDEX($F$5:$F$197,MATCH(D28,$D$5:$D$197,0))</f>
        <v>0.007766203703703706</v>
      </c>
    </row>
    <row r="29" spans="1:9" ht="15" customHeight="1">
      <c r="A29" s="15">
        <v>25</v>
      </c>
      <c r="B29" s="34" t="s">
        <v>135</v>
      </c>
      <c r="C29" s="16" t="s">
        <v>136</v>
      </c>
      <c r="D29" s="15" t="s">
        <v>34</v>
      </c>
      <c r="E29" s="16" t="s">
        <v>79</v>
      </c>
      <c r="F29" s="17">
        <v>0.048344907407407406</v>
      </c>
      <c r="G29" s="15" t="str">
        <f t="shared" si="2"/>
        <v>4.58/km</v>
      </c>
      <c r="H29" s="17">
        <f t="shared" si="3"/>
        <v>0.010671296296296297</v>
      </c>
      <c r="I29" s="17">
        <f>F29-INDEX($F$5:$F$197,MATCH(D29,$D$5:$D$197,0))</f>
        <v>0.0043865740740740775</v>
      </c>
    </row>
    <row r="30" spans="1:9" ht="15" customHeight="1">
      <c r="A30" s="15">
        <v>26</v>
      </c>
      <c r="B30" s="34" t="s">
        <v>137</v>
      </c>
      <c r="C30" s="16" t="s">
        <v>46</v>
      </c>
      <c r="D30" s="15" t="s">
        <v>32</v>
      </c>
      <c r="E30" s="16" t="s">
        <v>76</v>
      </c>
      <c r="F30" s="17">
        <v>0.04959490740740741</v>
      </c>
      <c r="G30" s="15" t="str">
        <f t="shared" si="2"/>
        <v>5.06/km</v>
      </c>
      <c r="H30" s="17">
        <f t="shared" si="3"/>
        <v>0.011921296296296298</v>
      </c>
      <c r="I30" s="17">
        <f>F30-INDEX($F$5:$F$197,MATCH(D30,$D$5:$D$197,0))</f>
        <v>0.008715277777777773</v>
      </c>
    </row>
    <row r="31" spans="1:9" ht="15" customHeight="1">
      <c r="A31" s="15">
        <v>27</v>
      </c>
      <c r="B31" s="34" t="s">
        <v>138</v>
      </c>
      <c r="C31" s="16" t="s">
        <v>31</v>
      </c>
      <c r="D31" s="15" t="s">
        <v>45</v>
      </c>
      <c r="E31" s="16" t="s">
        <v>70</v>
      </c>
      <c r="F31" s="17">
        <v>0.04960648148148148</v>
      </c>
      <c r="G31" s="15" t="str">
        <f t="shared" si="2"/>
        <v>5.06/km</v>
      </c>
      <c r="H31" s="17">
        <f t="shared" si="3"/>
        <v>0.011932870370370371</v>
      </c>
      <c r="I31" s="17">
        <f>F31-INDEX($F$5:$F$197,MATCH(D31,$D$5:$D$197,0))</f>
        <v>0.008182870370370368</v>
      </c>
    </row>
    <row r="32" spans="1:9" ht="15" customHeight="1">
      <c r="A32" s="15">
        <v>28</v>
      </c>
      <c r="B32" s="34" t="s">
        <v>139</v>
      </c>
      <c r="C32" s="16" t="s">
        <v>42</v>
      </c>
      <c r="D32" s="15" t="s">
        <v>54</v>
      </c>
      <c r="E32" s="16" t="s">
        <v>100</v>
      </c>
      <c r="F32" s="17">
        <v>0.04978009259259259</v>
      </c>
      <c r="G32" s="15" t="str">
        <f t="shared" si="2"/>
        <v>5.07/km</v>
      </c>
      <c r="H32" s="17">
        <f t="shared" si="3"/>
        <v>0.012106481481481482</v>
      </c>
      <c r="I32" s="17">
        <f>F32-INDEX($F$5:$F$197,MATCH(D32,$D$5:$D$197,0))</f>
        <v>0</v>
      </c>
    </row>
    <row r="33" spans="1:9" ht="15" customHeight="1">
      <c r="A33" s="15">
        <v>29</v>
      </c>
      <c r="B33" s="34" t="s">
        <v>140</v>
      </c>
      <c r="C33" s="16" t="s">
        <v>33</v>
      </c>
      <c r="D33" s="15" t="s">
        <v>36</v>
      </c>
      <c r="E33" s="16" t="s">
        <v>82</v>
      </c>
      <c r="F33" s="17">
        <v>0.05005787037037037</v>
      </c>
      <c r="G33" s="15" t="str">
        <f aca="true" t="shared" si="4" ref="G33:G38">TEXT(INT((HOUR(F33)*3600+MINUTE(F33)*60+SECOND(F33))/$I$3/60),"0")&amp;"."&amp;TEXT(MOD((HOUR(F33)*3600+MINUTE(F33)*60+SECOND(F33))/$I$3,60),"00")&amp;"/km"</f>
        <v>5.09/km</v>
      </c>
      <c r="H33" s="17">
        <f aca="true" t="shared" si="5" ref="H33:H38">F33-$F$5</f>
        <v>0.012384259259259262</v>
      </c>
      <c r="I33" s="17">
        <f>F33-INDEX($F$5:$F$197,MATCH(D33,$D$5:$D$197,0))</f>
        <v>0.009525462962962965</v>
      </c>
    </row>
    <row r="34" spans="1:9" ht="15" customHeight="1">
      <c r="A34" s="15">
        <v>30</v>
      </c>
      <c r="B34" s="34" t="s">
        <v>61</v>
      </c>
      <c r="C34" s="16" t="s">
        <v>38</v>
      </c>
      <c r="D34" s="15" t="s">
        <v>36</v>
      </c>
      <c r="E34" s="16" t="s">
        <v>71</v>
      </c>
      <c r="F34" s="17">
        <v>0.05030092592592592</v>
      </c>
      <c r="G34" s="15" t="str">
        <f t="shared" si="4"/>
        <v>5.10/km</v>
      </c>
      <c r="H34" s="17">
        <f t="shared" si="5"/>
        <v>0.012627314814814813</v>
      </c>
      <c r="I34" s="17">
        <f>F34-INDEX($F$5:$F$197,MATCH(D34,$D$5:$D$197,0))</f>
        <v>0.009768518518518517</v>
      </c>
    </row>
    <row r="35" spans="1:9" ht="15" customHeight="1">
      <c r="A35" s="15">
        <v>31</v>
      </c>
      <c r="B35" s="34" t="s">
        <v>141</v>
      </c>
      <c r="C35" s="16" t="s">
        <v>69</v>
      </c>
      <c r="D35" s="15" t="s">
        <v>43</v>
      </c>
      <c r="E35" s="16" t="s">
        <v>72</v>
      </c>
      <c r="F35" s="17">
        <v>0.051909722222222225</v>
      </c>
      <c r="G35" s="15" t="str">
        <f t="shared" si="4"/>
        <v>5.20/km</v>
      </c>
      <c r="H35" s="17">
        <f t="shared" si="5"/>
        <v>0.014236111111111116</v>
      </c>
      <c r="I35" s="17">
        <f>F35-INDEX($F$5:$F$197,MATCH(D35,$D$5:$D$197,0))</f>
        <v>0</v>
      </c>
    </row>
    <row r="36" spans="1:9" ht="15" customHeight="1">
      <c r="A36" s="15">
        <v>32</v>
      </c>
      <c r="B36" s="34" t="s">
        <v>142</v>
      </c>
      <c r="C36" s="16" t="s">
        <v>208</v>
      </c>
      <c r="D36" s="15" t="s">
        <v>54</v>
      </c>
      <c r="E36" s="16" t="s">
        <v>101</v>
      </c>
      <c r="F36" s="17">
        <v>0.052083333333333336</v>
      </c>
      <c r="G36" s="15" t="str">
        <f t="shared" si="4"/>
        <v>5.21/km</v>
      </c>
      <c r="H36" s="17">
        <f t="shared" si="5"/>
        <v>0.014409722222222227</v>
      </c>
      <c r="I36" s="17">
        <f>F36-INDEX($F$5:$F$197,MATCH(D36,$D$5:$D$197,0))</f>
        <v>0.0023032407407407446</v>
      </c>
    </row>
    <row r="37" spans="1:9" ht="15" customHeight="1">
      <c r="A37" s="15">
        <v>33</v>
      </c>
      <c r="B37" s="34" t="s">
        <v>143</v>
      </c>
      <c r="C37" s="16" t="s">
        <v>24</v>
      </c>
      <c r="D37" s="15" t="s">
        <v>45</v>
      </c>
      <c r="E37" s="16" t="s">
        <v>76</v>
      </c>
      <c r="F37" s="17">
        <v>0.05243055555555556</v>
      </c>
      <c r="G37" s="15" t="str">
        <f t="shared" si="4"/>
        <v>5.24/km</v>
      </c>
      <c r="H37" s="17">
        <f t="shared" si="5"/>
        <v>0.014756944444444448</v>
      </c>
      <c r="I37" s="17">
        <f>F37-INDEX($F$5:$F$197,MATCH(D37,$D$5:$D$197,0))</f>
        <v>0.011006944444444444</v>
      </c>
    </row>
    <row r="38" spans="1:9" ht="15" customHeight="1">
      <c r="A38" s="18">
        <v>34</v>
      </c>
      <c r="B38" s="36" t="s">
        <v>144</v>
      </c>
      <c r="C38" s="19" t="s">
        <v>145</v>
      </c>
      <c r="D38" s="18" t="s">
        <v>49</v>
      </c>
      <c r="E38" s="19" t="s">
        <v>30</v>
      </c>
      <c r="F38" s="20">
        <v>0.052523148148148145</v>
      </c>
      <c r="G38" s="18" t="str">
        <f t="shared" si="4"/>
        <v>5.24/km</v>
      </c>
      <c r="H38" s="20">
        <f t="shared" si="5"/>
        <v>0.014849537037037036</v>
      </c>
      <c r="I38" s="20">
        <f>F38-INDEX($F$5:$F$197,MATCH(D38,$D$5:$D$197,0))</f>
        <v>0</v>
      </c>
    </row>
    <row r="39" spans="1:9" ht="15" customHeight="1">
      <c r="A39" s="15">
        <v>35</v>
      </c>
      <c r="B39" s="34" t="s">
        <v>146</v>
      </c>
      <c r="C39" s="16" t="s">
        <v>147</v>
      </c>
      <c r="D39" s="15" t="s">
        <v>41</v>
      </c>
      <c r="E39" s="16" t="s">
        <v>101</v>
      </c>
      <c r="F39" s="17">
        <v>0.05344907407407407</v>
      </c>
      <c r="G39" s="15" t="str">
        <f aca="true" t="shared" si="6" ref="G39:G88">TEXT(INT((HOUR(F39)*3600+MINUTE(F39)*60+SECOND(F39))/$I$3/60),"0")&amp;"."&amp;TEXT(MOD((HOUR(F39)*3600+MINUTE(F39)*60+SECOND(F39))/$I$3,60),"00")&amp;"/km"</f>
        <v>5.30/km</v>
      </c>
      <c r="H39" s="17">
        <f aca="true" t="shared" si="7" ref="H39:H88">F39-$F$5</f>
        <v>0.015775462962962963</v>
      </c>
      <c r="I39" s="17">
        <f>F39-INDEX($F$5:$F$197,MATCH(D39,$D$5:$D$197,0))</f>
        <v>0</v>
      </c>
    </row>
    <row r="40" spans="1:9" ht="15" customHeight="1">
      <c r="A40" s="15">
        <v>36</v>
      </c>
      <c r="B40" s="34" t="s">
        <v>148</v>
      </c>
      <c r="C40" s="16" t="s">
        <v>62</v>
      </c>
      <c r="D40" s="15" t="s">
        <v>49</v>
      </c>
      <c r="E40" s="16" t="s">
        <v>70</v>
      </c>
      <c r="F40" s="17">
        <v>0.05358796296296297</v>
      </c>
      <c r="G40" s="15" t="str">
        <f t="shared" si="6"/>
        <v>5.31/km</v>
      </c>
      <c r="H40" s="17">
        <f t="shared" si="7"/>
        <v>0.01591435185185186</v>
      </c>
      <c r="I40" s="17">
        <f>F40-INDEX($F$5:$F$197,MATCH(D40,$D$5:$D$197,0))</f>
        <v>0.001064814814814824</v>
      </c>
    </row>
    <row r="41" spans="1:9" ht="15" customHeight="1">
      <c r="A41" s="15">
        <v>37</v>
      </c>
      <c r="B41" s="34" t="s">
        <v>149</v>
      </c>
      <c r="C41" s="16" t="s">
        <v>150</v>
      </c>
      <c r="D41" s="15" t="s">
        <v>45</v>
      </c>
      <c r="E41" s="16" t="s">
        <v>102</v>
      </c>
      <c r="F41" s="17">
        <v>0.05390046296296296</v>
      </c>
      <c r="G41" s="15" t="str">
        <f t="shared" si="6"/>
        <v>5.33/km</v>
      </c>
      <c r="H41" s="17">
        <f t="shared" si="7"/>
        <v>0.016226851851851853</v>
      </c>
      <c r="I41" s="17">
        <f>F41-INDEX($F$5:$F$197,MATCH(D41,$D$5:$D$197,0))</f>
        <v>0.01247685185185185</v>
      </c>
    </row>
    <row r="42" spans="1:9" ht="15" customHeight="1">
      <c r="A42" s="15">
        <v>38</v>
      </c>
      <c r="B42" s="34" t="s">
        <v>151</v>
      </c>
      <c r="C42" s="16" t="s">
        <v>152</v>
      </c>
      <c r="D42" s="15" t="s">
        <v>43</v>
      </c>
      <c r="E42" s="16" t="s">
        <v>79</v>
      </c>
      <c r="F42" s="17">
        <v>0.05424768518518519</v>
      </c>
      <c r="G42" s="15" t="str">
        <f t="shared" si="6"/>
        <v>5.35/km</v>
      </c>
      <c r="H42" s="17">
        <f t="shared" si="7"/>
        <v>0.01657407407407408</v>
      </c>
      <c r="I42" s="17">
        <f>F42-INDEX($F$5:$F$197,MATCH(D42,$D$5:$D$197,0))</f>
        <v>0.0023379629629629653</v>
      </c>
    </row>
    <row r="43" spans="1:9" ht="15" customHeight="1">
      <c r="A43" s="15">
        <v>39</v>
      </c>
      <c r="B43" s="16" t="s">
        <v>209</v>
      </c>
      <c r="C43" s="16" t="s">
        <v>63</v>
      </c>
      <c r="D43" s="15" t="s">
        <v>49</v>
      </c>
      <c r="E43" s="16" t="s">
        <v>76</v>
      </c>
      <c r="F43" s="17">
        <v>0.05436342592592593</v>
      </c>
      <c r="G43" s="15" t="str">
        <f t="shared" si="6"/>
        <v>5.36/km</v>
      </c>
      <c r="H43" s="17">
        <f t="shared" si="7"/>
        <v>0.016689814814814824</v>
      </c>
      <c r="I43" s="17">
        <f>F43-INDEX($F$5:$F$197,MATCH(D43,$D$5:$D$197,0))</f>
        <v>0.001840277777777788</v>
      </c>
    </row>
    <row r="44" spans="1:9" ht="15" customHeight="1">
      <c r="A44" s="15">
        <v>40</v>
      </c>
      <c r="B44" s="34" t="s">
        <v>153</v>
      </c>
      <c r="C44" s="16" t="s">
        <v>154</v>
      </c>
      <c r="D44" s="15" t="s">
        <v>49</v>
      </c>
      <c r="E44" s="16" t="s">
        <v>103</v>
      </c>
      <c r="F44" s="17">
        <v>0.05454861111111111</v>
      </c>
      <c r="G44" s="15" t="str">
        <f t="shared" si="6"/>
        <v>5.37/km</v>
      </c>
      <c r="H44" s="17">
        <f t="shared" si="7"/>
        <v>0.016875</v>
      </c>
      <c r="I44" s="17">
        <f>F44-INDEX($F$5:$F$197,MATCH(D44,$D$5:$D$197,0))</f>
        <v>0.002025462962962965</v>
      </c>
    </row>
    <row r="45" spans="1:9" ht="15" customHeight="1">
      <c r="A45" s="15">
        <v>41</v>
      </c>
      <c r="B45" s="34" t="s">
        <v>155</v>
      </c>
      <c r="C45" s="16" t="s">
        <v>156</v>
      </c>
      <c r="D45" s="15" t="s">
        <v>51</v>
      </c>
      <c r="E45" s="16" t="s">
        <v>80</v>
      </c>
      <c r="F45" s="17">
        <v>0.05497685185185185</v>
      </c>
      <c r="G45" s="15" t="str">
        <f t="shared" si="6"/>
        <v>5.39/km</v>
      </c>
      <c r="H45" s="17">
        <f t="shared" si="7"/>
        <v>0.017303240740740744</v>
      </c>
      <c r="I45" s="17">
        <f>F45-INDEX($F$5:$F$197,MATCH(D45,$D$5:$D$197,0))</f>
        <v>0</v>
      </c>
    </row>
    <row r="46" spans="1:9" ht="15" customHeight="1">
      <c r="A46" s="15">
        <v>42</v>
      </c>
      <c r="B46" s="34" t="s">
        <v>157</v>
      </c>
      <c r="C46" s="16" t="s">
        <v>28</v>
      </c>
      <c r="D46" s="15" t="s">
        <v>49</v>
      </c>
      <c r="E46" s="16" t="s">
        <v>104</v>
      </c>
      <c r="F46" s="17">
        <v>0.05513888888888888</v>
      </c>
      <c r="G46" s="15" t="str">
        <f t="shared" si="6"/>
        <v>5.40/km</v>
      </c>
      <c r="H46" s="17">
        <f t="shared" si="7"/>
        <v>0.017465277777777774</v>
      </c>
      <c r="I46" s="17">
        <f>F46-INDEX($F$5:$F$197,MATCH(D46,$D$5:$D$197,0))</f>
        <v>0.002615740740740738</v>
      </c>
    </row>
    <row r="47" spans="1:9" ht="15" customHeight="1">
      <c r="A47" s="15">
        <v>43</v>
      </c>
      <c r="B47" s="34" t="s">
        <v>158</v>
      </c>
      <c r="C47" s="16" t="s">
        <v>159</v>
      </c>
      <c r="D47" s="15" t="s">
        <v>54</v>
      </c>
      <c r="E47" s="16" t="s">
        <v>76</v>
      </c>
      <c r="F47" s="17">
        <v>0.05534722222222222</v>
      </c>
      <c r="G47" s="15" t="str">
        <f t="shared" si="6"/>
        <v>5.42/km</v>
      </c>
      <c r="H47" s="17">
        <f t="shared" si="7"/>
        <v>0.017673611111111112</v>
      </c>
      <c r="I47" s="17">
        <f>F47-INDEX($F$5:$F$197,MATCH(D47,$D$5:$D$197,0))</f>
        <v>0.00556712962962963</v>
      </c>
    </row>
    <row r="48" spans="1:9" ht="15" customHeight="1">
      <c r="A48" s="15">
        <v>44</v>
      </c>
      <c r="B48" s="34" t="s">
        <v>160</v>
      </c>
      <c r="C48" s="16" t="s">
        <v>40</v>
      </c>
      <c r="D48" s="15" t="s">
        <v>41</v>
      </c>
      <c r="E48" s="16" t="s">
        <v>75</v>
      </c>
      <c r="F48" s="17">
        <v>0.05722222222222222</v>
      </c>
      <c r="G48" s="15" t="str">
        <f t="shared" si="6"/>
        <v>5.53/km</v>
      </c>
      <c r="H48" s="17">
        <f t="shared" si="7"/>
        <v>0.019548611111111114</v>
      </c>
      <c r="I48" s="17">
        <f>F48-INDEX($F$5:$F$197,MATCH(D48,$D$5:$D$197,0))</f>
        <v>0.0037731481481481505</v>
      </c>
    </row>
    <row r="49" spans="1:9" ht="15" customHeight="1">
      <c r="A49" s="15">
        <v>45</v>
      </c>
      <c r="B49" s="34" t="s">
        <v>161</v>
      </c>
      <c r="C49" s="16" t="s">
        <v>65</v>
      </c>
      <c r="D49" s="15" t="s">
        <v>51</v>
      </c>
      <c r="E49" s="16" t="s">
        <v>86</v>
      </c>
      <c r="F49" s="17">
        <v>0.058194444444444444</v>
      </c>
      <c r="G49" s="15" t="str">
        <f t="shared" si="6"/>
        <v>5.59/km</v>
      </c>
      <c r="H49" s="17">
        <f t="shared" si="7"/>
        <v>0.020520833333333335</v>
      </c>
      <c r="I49" s="17">
        <f>F49-INDEX($F$5:$F$197,MATCH(D49,$D$5:$D$197,0))</f>
        <v>0.0032175925925925913</v>
      </c>
    </row>
    <row r="50" spans="1:9" ht="15" customHeight="1">
      <c r="A50" s="15">
        <v>46</v>
      </c>
      <c r="B50" s="34" t="s">
        <v>162</v>
      </c>
      <c r="C50" s="16" t="s">
        <v>163</v>
      </c>
      <c r="D50" s="15" t="s">
        <v>45</v>
      </c>
      <c r="E50" s="16" t="s">
        <v>75</v>
      </c>
      <c r="F50" s="17">
        <v>0.05835648148148148</v>
      </c>
      <c r="G50" s="15" t="str">
        <f t="shared" si="6"/>
        <v>6.00/km</v>
      </c>
      <c r="H50" s="17">
        <f t="shared" si="7"/>
        <v>0.020682870370370372</v>
      </c>
      <c r="I50" s="17">
        <f>F50-INDEX($F$5:$F$197,MATCH(D50,$D$5:$D$197,0))</f>
        <v>0.01693287037037037</v>
      </c>
    </row>
    <row r="51" spans="1:9" ht="15" customHeight="1">
      <c r="A51" s="15">
        <v>47</v>
      </c>
      <c r="B51" s="34" t="s">
        <v>164</v>
      </c>
      <c r="C51" s="16" t="s">
        <v>165</v>
      </c>
      <c r="D51" s="15" t="s">
        <v>47</v>
      </c>
      <c r="E51" s="16" t="s">
        <v>105</v>
      </c>
      <c r="F51" s="17">
        <v>0.0584837962962963</v>
      </c>
      <c r="G51" s="15" t="str">
        <f t="shared" si="6"/>
        <v>6.01/km</v>
      </c>
      <c r="H51" s="17">
        <f t="shared" si="7"/>
        <v>0.02081018518518519</v>
      </c>
      <c r="I51" s="17">
        <f>F51-INDEX($F$5:$F$197,MATCH(D51,$D$5:$D$197,0))</f>
        <v>0</v>
      </c>
    </row>
    <row r="52" spans="1:9" ht="15" customHeight="1">
      <c r="A52" s="15">
        <v>48</v>
      </c>
      <c r="B52" s="34" t="s">
        <v>166</v>
      </c>
      <c r="C52" s="16" t="s">
        <v>210</v>
      </c>
      <c r="D52" s="15" t="s">
        <v>54</v>
      </c>
      <c r="E52" s="16" t="s">
        <v>76</v>
      </c>
      <c r="F52" s="17">
        <v>0.0584837962962963</v>
      </c>
      <c r="G52" s="15" t="str">
        <f t="shared" si="6"/>
        <v>6.01/km</v>
      </c>
      <c r="H52" s="17">
        <f t="shared" si="7"/>
        <v>0.02081018518518519</v>
      </c>
      <c r="I52" s="17">
        <f>F52-INDEX($F$5:$F$197,MATCH(D52,$D$5:$D$197,0))</f>
        <v>0.008703703703703707</v>
      </c>
    </row>
    <row r="53" spans="1:9" ht="15" customHeight="1">
      <c r="A53" s="15">
        <v>49</v>
      </c>
      <c r="B53" s="34" t="s">
        <v>167</v>
      </c>
      <c r="C53" s="16" t="s">
        <v>18</v>
      </c>
      <c r="D53" s="15" t="s">
        <v>45</v>
      </c>
      <c r="E53" s="16" t="s">
        <v>76</v>
      </c>
      <c r="F53" s="17">
        <v>0.05896990740740741</v>
      </c>
      <c r="G53" s="15" t="str">
        <f t="shared" si="6"/>
        <v>6.04/km</v>
      </c>
      <c r="H53" s="17">
        <f t="shared" si="7"/>
        <v>0.0212962962962963</v>
      </c>
      <c r="I53" s="17">
        <f>F53-INDEX($F$5:$F$197,MATCH(D53,$D$5:$D$197,0))</f>
        <v>0.017546296296296296</v>
      </c>
    </row>
    <row r="54" spans="1:9" ht="15" customHeight="1">
      <c r="A54" s="15">
        <v>50</v>
      </c>
      <c r="B54" s="34" t="s">
        <v>168</v>
      </c>
      <c r="C54" s="16" t="s">
        <v>25</v>
      </c>
      <c r="D54" s="15" t="s">
        <v>36</v>
      </c>
      <c r="E54" s="16" t="s">
        <v>79</v>
      </c>
      <c r="F54" s="17">
        <v>0.05908564814814815</v>
      </c>
      <c r="G54" s="15" t="str">
        <f t="shared" si="6"/>
        <v>6.05/km</v>
      </c>
      <c r="H54" s="17">
        <f t="shared" si="7"/>
        <v>0.021412037037037042</v>
      </c>
      <c r="I54" s="17">
        <f>F54-INDEX($F$5:$F$197,MATCH(D54,$D$5:$D$197,0))</f>
        <v>0.018553240740740745</v>
      </c>
    </row>
    <row r="55" spans="1:9" ht="15" customHeight="1">
      <c r="A55" s="15">
        <v>51</v>
      </c>
      <c r="B55" s="34" t="s">
        <v>169</v>
      </c>
      <c r="C55" s="16" t="s">
        <v>170</v>
      </c>
      <c r="D55" s="15" t="s">
        <v>47</v>
      </c>
      <c r="E55" s="16" t="s">
        <v>75</v>
      </c>
      <c r="F55" s="17">
        <v>0.059444444444444446</v>
      </c>
      <c r="G55" s="15" t="str">
        <f t="shared" si="6"/>
        <v>6.07/km</v>
      </c>
      <c r="H55" s="17">
        <f t="shared" si="7"/>
        <v>0.021770833333333336</v>
      </c>
      <c r="I55" s="17">
        <f>F55-INDEX($F$5:$F$197,MATCH(D55,$D$5:$D$197,0))</f>
        <v>0.000960648148148148</v>
      </c>
    </row>
    <row r="56" spans="1:9" ht="15" customHeight="1">
      <c r="A56" s="15">
        <v>52</v>
      </c>
      <c r="B56" s="34" t="s">
        <v>171</v>
      </c>
      <c r="C56" s="16" t="s">
        <v>26</v>
      </c>
      <c r="D56" s="15" t="s">
        <v>45</v>
      </c>
      <c r="E56" s="16" t="s">
        <v>75</v>
      </c>
      <c r="F56" s="17">
        <v>0.059444444444444446</v>
      </c>
      <c r="G56" s="15" t="str">
        <f t="shared" si="6"/>
        <v>6.07/km</v>
      </c>
      <c r="H56" s="17">
        <f t="shared" si="7"/>
        <v>0.021770833333333336</v>
      </c>
      <c r="I56" s="17">
        <f>F56-INDEX($F$5:$F$197,MATCH(D56,$D$5:$D$197,0))</f>
        <v>0.018020833333333333</v>
      </c>
    </row>
    <row r="57" spans="1:9" ht="15" customHeight="1">
      <c r="A57" s="15">
        <v>53</v>
      </c>
      <c r="B57" s="34" t="s">
        <v>172</v>
      </c>
      <c r="C57" s="16" t="s">
        <v>23</v>
      </c>
      <c r="D57" s="15" t="s">
        <v>35</v>
      </c>
      <c r="E57" s="16" t="s">
        <v>74</v>
      </c>
      <c r="F57" s="17">
        <v>0.05952546296296296</v>
      </c>
      <c r="G57" s="15" t="str">
        <f t="shared" si="6"/>
        <v>6.07/km</v>
      </c>
      <c r="H57" s="17">
        <f t="shared" si="7"/>
        <v>0.02185185185185185</v>
      </c>
      <c r="I57" s="17">
        <f>F57-INDEX($F$5:$F$197,MATCH(D57,$D$5:$D$197,0))</f>
        <v>0.019965277777777776</v>
      </c>
    </row>
    <row r="58" spans="1:9" ht="15" customHeight="1">
      <c r="A58" s="15">
        <v>54</v>
      </c>
      <c r="B58" s="34" t="s">
        <v>173</v>
      </c>
      <c r="C58" s="16" t="s">
        <v>52</v>
      </c>
      <c r="D58" s="15" t="s">
        <v>54</v>
      </c>
      <c r="E58" s="16" t="s">
        <v>84</v>
      </c>
      <c r="F58" s="17">
        <v>0.059537037037037034</v>
      </c>
      <c r="G58" s="15" t="str">
        <f t="shared" si="6"/>
        <v>6.07/km</v>
      </c>
      <c r="H58" s="17">
        <f t="shared" si="7"/>
        <v>0.021863425925925925</v>
      </c>
      <c r="I58" s="17">
        <f>F58-INDEX($F$5:$F$197,MATCH(D58,$D$5:$D$197,0))</f>
        <v>0.009756944444444443</v>
      </c>
    </row>
    <row r="59" spans="1:9" ht="15" customHeight="1">
      <c r="A59" s="15">
        <v>55</v>
      </c>
      <c r="B59" s="34" t="s">
        <v>174</v>
      </c>
      <c r="C59" s="16" t="s">
        <v>23</v>
      </c>
      <c r="D59" s="15" t="s">
        <v>49</v>
      </c>
      <c r="E59" s="16" t="s">
        <v>106</v>
      </c>
      <c r="F59" s="17">
        <v>0.05962962962962962</v>
      </c>
      <c r="G59" s="15" t="str">
        <f t="shared" si="6"/>
        <v>6.08/km</v>
      </c>
      <c r="H59" s="17">
        <f t="shared" si="7"/>
        <v>0.021956018518518514</v>
      </c>
      <c r="I59" s="17">
        <f>F59-INDEX($F$5:$F$197,MATCH(D59,$D$5:$D$197,0))</f>
        <v>0.0071064814814814775</v>
      </c>
    </row>
    <row r="60" spans="1:9" ht="15" customHeight="1">
      <c r="A60" s="15">
        <v>56</v>
      </c>
      <c r="B60" s="34" t="s">
        <v>175</v>
      </c>
      <c r="C60" s="16" t="s">
        <v>15</v>
      </c>
      <c r="D60" s="15" t="s">
        <v>88</v>
      </c>
      <c r="E60" s="16" t="s">
        <v>70</v>
      </c>
      <c r="F60" s="17">
        <v>0.060335648148148145</v>
      </c>
      <c r="G60" s="15" t="str">
        <f t="shared" si="6"/>
        <v>6.12/km</v>
      </c>
      <c r="H60" s="17">
        <f t="shared" si="7"/>
        <v>0.022662037037037036</v>
      </c>
      <c r="I60" s="17">
        <f>F60-INDEX($F$5:$F$197,MATCH(D60,$D$5:$D$197,0))</f>
        <v>0</v>
      </c>
    </row>
    <row r="61" spans="1:9" ht="15" customHeight="1">
      <c r="A61" s="15">
        <v>57</v>
      </c>
      <c r="B61" s="34" t="s">
        <v>176</v>
      </c>
      <c r="C61" s="16" t="s">
        <v>177</v>
      </c>
      <c r="D61" s="15" t="s">
        <v>41</v>
      </c>
      <c r="E61" s="16" t="s">
        <v>76</v>
      </c>
      <c r="F61" s="17">
        <v>0.06039351851851852</v>
      </c>
      <c r="G61" s="15" t="str">
        <f t="shared" si="6"/>
        <v>6.13/km</v>
      </c>
      <c r="H61" s="17">
        <f t="shared" si="7"/>
        <v>0.02271990740740741</v>
      </c>
      <c r="I61" s="17">
        <f>F61-INDEX($F$5:$F$197,MATCH(D61,$D$5:$D$197,0))</f>
        <v>0.0069444444444444475</v>
      </c>
    </row>
    <row r="62" spans="1:9" ht="15" customHeight="1">
      <c r="A62" s="15">
        <v>58</v>
      </c>
      <c r="B62" s="16" t="s">
        <v>211</v>
      </c>
      <c r="C62" s="16" t="s">
        <v>212</v>
      </c>
      <c r="D62" s="15" t="s">
        <v>55</v>
      </c>
      <c r="E62" s="16" t="s">
        <v>87</v>
      </c>
      <c r="F62" s="17">
        <v>0.06108796296296296</v>
      </c>
      <c r="G62" s="15" t="str">
        <f t="shared" si="6"/>
        <v>6.17/km</v>
      </c>
      <c r="H62" s="17">
        <f t="shared" si="7"/>
        <v>0.023414351851851853</v>
      </c>
      <c r="I62" s="17">
        <f>F62-INDEX($F$5:$F$197,MATCH(D62,$D$5:$D$197,0))</f>
        <v>0</v>
      </c>
    </row>
    <row r="63" spans="1:9" ht="15" customHeight="1">
      <c r="A63" s="15">
        <v>59</v>
      </c>
      <c r="B63" s="34" t="s">
        <v>178</v>
      </c>
      <c r="C63" s="16" t="s">
        <v>18</v>
      </c>
      <c r="D63" s="15" t="s">
        <v>36</v>
      </c>
      <c r="E63" s="16" t="s">
        <v>77</v>
      </c>
      <c r="F63" s="17">
        <v>0.061724537037037036</v>
      </c>
      <c r="G63" s="15" t="str">
        <f t="shared" si="6"/>
        <v>6.21/km</v>
      </c>
      <c r="H63" s="17">
        <f t="shared" si="7"/>
        <v>0.024050925925925927</v>
      </c>
      <c r="I63" s="17">
        <f>F63-INDEX($F$5:$F$197,MATCH(D63,$D$5:$D$197,0))</f>
        <v>0.02119212962962963</v>
      </c>
    </row>
    <row r="64" spans="1:9" ht="15" customHeight="1">
      <c r="A64" s="15">
        <v>60</v>
      </c>
      <c r="B64" s="34" t="s">
        <v>179</v>
      </c>
      <c r="C64" s="16" t="s">
        <v>44</v>
      </c>
      <c r="D64" s="15" t="s">
        <v>35</v>
      </c>
      <c r="E64" s="16" t="s">
        <v>79</v>
      </c>
      <c r="F64" s="17">
        <v>0.06236111111111111</v>
      </c>
      <c r="G64" s="15" t="str">
        <f t="shared" si="6"/>
        <v>6.25/km</v>
      </c>
      <c r="H64" s="17">
        <f t="shared" si="7"/>
        <v>0.0246875</v>
      </c>
      <c r="I64" s="17">
        <f>F64-INDEX($F$5:$F$197,MATCH(D64,$D$5:$D$197,0))</f>
        <v>0.022800925925925926</v>
      </c>
    </row>
    <row r="65" spans="1:9" ht="15" customHeight="1">
      <c r="A65" s="15">
        <v>61</v>
      </c>
      <c r="B65" s="34" t="s">
        <v>180</v>
      </c>
      <c r="C65" s="16" t="s">
        <v>181</v>
      </c>
      <c r="D65" s="15" t="s">
        <v>43</v>
      </c>
      <c r="E65" s="16" t="s">
        <v>73</v>
      </c>
      <c r="F65" s="17">
        <v>0.062372685185185184</v>
      </c>
      <c r="G65" s="15" t="str">
        <f t="shared" si="6"/>
        <v>6.25/km</v>
      </c>
      <c r="H65" s="17">
        <f t="shared" si="7"/>
        <v>0.024699074074074075</v>
      </c>
      <c r="I65" s="17">
        <f>F65-INDEX($F$5:$F$197,MATCH(D65,$D$5:$D$197,0))</f>
        <v>0.010462962962962959</v>
      </c>
    </row>
    <row r="66" spans="1:9" ht="15" customHeight="1">
      <c r="A66" s="15">
        <v>62</v>
      </c>
      <c r="B66" s="34" t="s">
        <v>182</v>
      </c>
      <c r="C66" s="16" t="s">
        <v>183</v>
      </c>
      <c r="D66" s="15" t="s">
        <v>49</v>
      </c>
      <c r="E66" s="16" t="s">
        <v>79</v>
      </c>
      <c r="F66" s="17">
        <v>0.0625462962962963</v>
      </c>
      <c r="G66" s="15" t="str">
        <f t="shared" si="6"/>
        <v>6.26/km</v>
      </c>
      <c r="H66" s="17">
        <f t="shared" si="7"/>
        <v>0.024872685185185185</v>
      </c>
      <c r="I66" s="17">
        <f>F66-INDEX($F$5:$F$197,MATCH(D66,$D$5:$D$197,0))</f>
        <v>0.010023148148148149</v>
      </c>
    </row>
    <row r="67" spans="1:9" ht="15" customHeight="1">
      <c r="A67" s="15">
        <v>63</v>
      </c>
      <c r="B67" s="34" t="s">
        <v>184</v>
      </c>
      <c r="C67" s="16" t="s">
        <v>185</v>
      </c>
      <c r="D67" s="15" t="s">
        <v>48</v>
      </c>
      <c r="E67" s="16" t="s">
        <v>77</v>
      </c>
      <c r="F67" s="17">
        <v>0.06261574074074074</v>
      </c>
      <c r="G67" s="15" t="str">
        <f t="shared" si="6"/>
        <v>6.26/km</v>
      </c>
      <c r="H67" s="17">
        <f t="shared" si="7"/>
        <v>0.024942129629629627</v>
      </c>
      <c r="I67" s="17">
        <f>F67-INDEX($F$5:$F$197,MATCH(D67,$D$5:$D$197,0))</f>
        <v>0</v>
      </c>
    </row>
    <row r="68" spans="1:9" ht="15" customHeight="1">
      <c r="A68" s="15">
        <v>64</v>
      </c>
      <c r="B68" s="34" t="s">
        <v>186</v>
      </c>
      <c r="C68" s="16" t="s">
        <v>27</v>
      </c>
      <c r="D68" s="15" t="s">
        <v>41</v>
      </c>
      <c r="E68" s="16" t="s">
        <v>73</v>
      </c>
      <c r="F68" s="17">
        <v>0.0626388888888889</v>
      </c>
      <c r="G68" s="15" t="str">
        <f t="shared" si="6"/>
        <v>6.27/km</v>
      </c>
      <c r="H68" s="17">
        <f t="shared" si="7"/>
        <v>0.024965277777777788</v>
      </c>
      <c r="I68" s="17">
        <f>F68-INDEX($F$5:$F$197,MATCH(D68,$D$5:$D$197,0))</f>
        <v>0.009189814814814824</v>
      </c>
    </row>
    <row r="69" spans="1:9" ht="15" customHeight="1">
      <c r="A69" s="15">
        <v>65</v>
      </c>
      <c r="B69" s="34" t="s">
        <v>213</v>
      </c>
      <c r="C69" s="16" t="s">
        <v>187</v>
      </c>
      <c r="D69" s="15" t="s">
        <v>53</v>
      </c>
      <c r="E69" s="16" t="s">
        <v>81</v>
      </c>
      <c r="F69" s="17">
        <v>0.06395833333333334</v>
      </c>
      <c r="G69" s="15" t="str">
        <f t="shared" si="6"/>
        <v>6.35/km</v>
      </c>
      <c r="H69" s="17">
        <f t="shared" si="7"/>
        <v>0.02628472222222223</v>
      </c>
      <c r="I69" s="17">
        <f>F69-INDEX($F$5:$F$197,MATCH(D69,$D$5:$D$197,0))</f>
        <v>0</v>
      </c>
    </row>
    <row r="70" spans="1:9" ht="15" customHeight="1">
      <c r="A70" s="15">
        <v>66</v>
      </c>
      <c r="B70" s="34" t="s">
        <v>188</v>
      </c>
      <c r="C70" s="16" t="s">
        <v>68</v>
      </c>
      <c r="D70" s="15" t="s">
        <v>49</v>
      </c>
      <c r="E70" s="16" t="s">
        <v>83</v>
      </c>
      <c r="F70" s="17">
        <v>0.06445601851851852</v>
      </c>
      <c r="G70" s="15" t="str">
        <f t="shared" si="6"/>
        <v>6.38/km</v>
      </c>
      <c r="H70" s="17">
        <f t="shared" si="7"/>
        <v>0.026782407407407414</v>
      </c>
      <c r="I70" s="17">
        <f>F70-INDEX($F$5:$F$197,MATCH(D70,$D$5:$D$197,0))</f>
        <v>0.011932870370370378</v>
      </c>
    </row>
    <row r="71" spans="1:9" ht="15" customHeight="1">
      <c r="A71" s="15">
        <v>67</v>
      </c>
      <c r="B71" s="34" t="s">
        <v>189</v>
      </c>
      <c r="C71" s="16" t="s">
        <v>11</v>
      </c>
      <c r="D71" s="15" t="s">
        <v>47</v>
      </c>
      <c r="E71" s="16" t="s">
        <v>107</v>
      </c>
      <c r="F71" s="17">
        <v>0.06503472222222222</v>
      </c>
      <c r="G71" s="15" t="str">
        <f t="shared" si="6"/>
        <v>6.41/km</v>
      </c>
      <c r="H71" s="17">
        <f t="shared" si="7"/>
        <v>0.027361111111111107</v>
      </c>
      <c r="I71" s="17">
        <f>F71-INDEX($F$5:$F$197,MATCH(D71,$D$5:$D$197,0))</f>
        <v>0.006550925925925918</v>
      </c>
    </row>
    <row r="72" spans="1:9" ht="15" customHeight="1">
      <c r="A72" s="15">
        <v>68</v>
      </c>
      <c r="B72" s="34" t="s">
        <v>190</v>
      </c>
      <c r="C72" s="16" t="s">
        <v>191</v>
      </c>
      <c r="D72" s="15" t="s">
        <v>54</v>
      </c>
      <c r="E72" s="16" t="s">
        <v>76</v>
      </c>
      <c r="F72" s="17">
        <v>0.06526620370370372</v>
      </c>
      <c r="G72" s="15" t="str">
        <f t="shared" si="6"/>
        <v>6.43/km</v>
      </c>
      <c r="H72" s="17">
        <f t="shared" si="7"/>
        <v>0.027592592592592606</v>
      </c>
      <c r="I72" s="17">
        <f>F72-INDEX($F$5:$F$197,MATCH(D72,$D$5:$D$197,0))</f>
        <v>0.015486111111111124</v>
      </c>
    </row>
    <row r="73" spans="1:9" ht="15" customHeight="1">
      <c r="A73" s="15">
        <v>69</v>
      </c>
      <c r="B73" s="34" t="s">
        <v>192</v>
      </c>
      <c r="C73" s="16" t="s">
        <v>16</v>
      </c>
      <c r="D73" s="15" t="s">
        <v>45</v>
      </c>
      <c r="E73" s="16" t="s">
        <v>76</v>
      </c>
      <c r="F73" s="17">
        <v>0.06526620370370372</v>
      </c>
      <c r="G73" s="15" t="str">
        <f t="shared" si="6"/>
        <v>6.43/km</v>
      </c>
      <c r="H73" s="17">
        <f t="shared" si="7"/>
        <v>0.027592592592592606</v>
      </c>
      <c r="I73" s="17">
        <f>F73-INDEX($F$5:$F$197,MATCH(D73,$D$5:$D$197,0))</f>
        <v>0.023842592592592603</v>
      </c>
    </row>
    <row r="74" spans="1:9" ht="15" customHeight="1">
      <c r="A74" s="15">
        <v>70</v>
      </c>
      <c r="B74" s="34" t="s">
        <v>193</v>
      </c>
      <c r="C74" s="16" t="s">
        <v>20</v>
      </c>
      <c r="D74" s="15" t="s">
        <v>45</v>
      </c>
      <c r="E74" s="16" t="s">
        <v>76</v>
      </c>
      <c r="F74" s="17">
        <v>0.06527777777777778</v>
      </c>
      <c r="G74" s="15" t="str">
        <f t="shared" si="6"/>
        <v>6.43/km</v>
      </c>
      <c r="H74" s="17">
        <f t="shared" si="7"/>
        <v>0.027604166666666673</v>
      </c>
      <c r="I74" s="17">
        <f>F74-INDEX($F$5:$F$197,MATCH(D74,$D$5:$D$197,0))</f>
        <v>0.02385416666666667</v>
      </c>
    </row>
    <row r="75" spans="1:9" ht="15" customHeight="1">
      <c r="A75" s="15">
        <v>71</v>
      </c>
      <c r="B75" s="34" t="s">
        <v>194</v>
      </c>
      <c r="C75" s="16" t="s">
        <v>26</v>
      </c>
      <c r="D75" s="15" t="s">
        <v>41</v>
      </c>
      <c r="E75" s="16" t="s">
        <v>105</v>
      </c>
      <c r="F75" s="17">
        <v>0.06616898148148148</v>
      </c>
      <c r="G75" s="15" t="str">
        <f t="shared" si="6"/>
        <v>6.48/km</v>
      </c>
      <c r="H75" s="17">
        <f t="shared" si="7"/>
        <v>0.028495370370370372</v>
      </c>
      <c r="I75" s="17">
        <f>F75-INDEX($F$5:$F$197,MATCH(D75,$D$5:$D$197,0))</f>
        <v>0.012719907407407409</v>
      </c>
    </row>
    <row r="76" spans="1:9" ht="15" customHeight="1">
      <c r="A76" s="15">
        <v>72</v>
      </c>
      <c r="B76" s="34" t="s">
        <v>195</v>
      </c>
      <c r="C76" s="16" t="s">
        <v>50</v>
      </c>
      <c r="D76" s="15" t="s">
        <v>35</v>
      </c>
      <c r="E76" s="16" t="s">
        <v>76</v>
      </c>
      <c r="F76" s="17">
        <v>0.06638888888888889</v>
      </c>
      <c r="G76" s="15" t="str">
        <f t="shared" si="6"/>
        <v>6.50/km</v>
      </c>
      <c r="H76" s="17">
        <f t="shared" si="7"/>
        <v>0.028715277777777777</v>
      </c>
      <c r="I76" s="17">
        <f>F76-INDEX($F$5:$F$197,MATCH(D76,$D$5:$D$197,0))</f>
        <v>0.026828703703703702</v>
      </c>
    </row>
    <row r="77" spans="1:9" ht="15" customHeight="1">
      <c r="A77" s="15">
        <v>73</v>
      </c>
      <c r="B77" s="34" t="s">
        <v>196</v>
      </c>
      <c r="C77" s="16" t="s">
        <v>12</v>
      </c>
      <c r="D77" s="15" t="s">
        <v>41</v>
      </c>
      <c r="E77" s="16" t="s">
        <v>106</v>
      </c>
      <c r="F77" s="17">
        <v>0.06645833333333334</v>
      </c>
      <c r="G77" s="15" t="str">
        <f t="shared" si="6"/>
        <v>6.50/km</v>
      </c>
      <c r="H77" s="17">
        <f t="shared" si="7"/>
        <v>0.028784722222222232</v>
      </c>
      <c r="I77" s="17">
        <f>F77-INDEX($F$5:$F$197,MATCH(D77,$D$5:$D$197,0))</f>
        <v>0.013009259259259269</v>
      </c>
    </row>
    <row r="78" spans="1:9" ht="15" customHeight="1">
      <c r="A78" s="15">
        <v>74</v>
      </c>
      <c r="B78" s="34" t="s">
        <v>90</v>
      </c>
      <c r="C78" s="16" t="s">
        <v>91</v>
      </c>
      <c r="D78" s="15" t="s">
        <v>43</v>
      </c>
      <c r="E78" s="16" t="s">
        <v>75</v>
      </c>
      <c r="F78" s="17">
        <v>0.06734953703703704</v>
      </c>
      <c r="G78" s="15" t="str">
        <f t="shared" si="6"/>
        <v>6.56/km</v>
      </c>
      <c r="H78" s="17">
        <f t="shared" si="7"/>
        <v>0.029675925925925932</v>
      </c>
      <c r="I78" s="17">
        <f>F78-INDEX($F$5:$F$197,MATCH(D78,$D$5:$D$197,0))</f>
        <v>0.015439814814814816</v>
      </c>
    </row>
    <row r="79" spans="1:9" ht="15" customHeight="1">
      <c r="A79" s="15">
        <v>75</v>
      </c>
      <c r="B79" s="34" t="s">
        <v>197</v>
      </c>
      <c r="C79" s="16" t="s">
        <v>29</v>
      </c>
      <c r="D79" s="15" t="s">
        <v>47</v>
      </c>
      <c r="E79" s="16" t="s">
        <v>81</v>
      </c>
      <c r="F79" s="17">
        <v>0.06822916666666666</v>
      </c>
      <c r="G79" s="15" t="str">
        <f t="shared" si="6"/>
        <v>7.01/km</v>
      </c>
      <c r="H79" s="17">
        <f t="shared" si="7"/>
        <v>0.03055555555555555</v>
      </c>
      <c r="I79" s="17">
        <f>F79-INDEX($F$5:$F$197,MATCH(D79,$D$5:$D$197,0))</f>
        <v>0.009745370370370363</v>
      </c>
    </row>
    <row r="80" spans="1:9" ht="15" customHeight="1">
      <c r="A80" s="15">
        <v>76</v>
      </c>
      <c r="B80" s="34" t="s">
        <v>198</v>
      </c>
      <c r="C80" s="16" t="s">
        <v>18</v>
      </c>
      <c r="D80" s="15" t="s">
        <v>88</v>
      </c>
      <c r="E80" s="16" t="s">
        <v>108</v>
      </c>
      <c r="F80" s="17">
        <v>0.06862268518518519</v>
      </c>
      <c r="G80" s="15" t="str">
        <f t="shared" si="6"/>
        <v>7.04/km</v>
      </c>
      <c r="H80" s="17">
        <f t="shared" si="7"/>
        <v>0.03094907407407408</v>
      </c>
      <c r="I80" s="17">
        <f>F80-INDEX($F$5:$F$197,MATCH(D80,$D$5:$D$197,0))</f>
        <v>0.008287037037037044</v>
      </c>
    </row>
    <row r="81" spans="1:9" ht="15" customHeight="1">
      <c r="A81" s="15">
        <v>77</v>
      </c>
      <c r="B81" s="34" t="s">
        <v>199</v>
      </c>
      <c r="C81" s="16" t="s">
        <v>200</v>
      </c>
      <c r="D81" s="15" t="s">
        <v>53</v>
      </c>
      <c r="E81" s="16" t="s">
        <v>78</v>
      </c>
      <c r="F81" s="17">
        <v>0.06874999999999999</v>
      </c>
      <c r="G81" s="15" t="str">
        <f t="shared" si="6"/>
        <v>7.04/km</v>
      </c>
      <c r="H81" s="17">
        <f t="shared" si="7"/>
        <v>0.031076388888888883</v>
      </c>
      <c r="I81" s="17">
        <f>F81-INDEX($F$5:$F$197,MATCH(D81,$D$5:$D$197,0))</f>
        <v>0.004791666666666652</v>
      </c>
    </row>
    <row r="82" spans="1:9" ht="15" customHeight="1">
      <c r="A82" s="15">
        <v>78</v>
      </c>
      <c r="B82" s="34" t="s">
        <v>201</v>
      </c>
      <c r="C82" s="16" t="s">
        <v>17</v>
      </c>
      <c r="D82" s="15" t="s">
        <v>45</v>
      </c>
      <c r="E82" s="16" t="s">
        <v>78</v>
      </c>
      <c r="F82" s="17">
        <v>0.06909722222222221</v>
      </c>
      <c r="G82" s="15" t="str">
        <f t="shared" si="6"/>
        <v>7.06/km</v>
      </c>
      <c r="H82" s="17">
        <f t="shared" si="7"/>
        <v>0.031423611111111104</v>
      </c>
      <c r="I82" s="17">
        <f>F82-INDEX($F$5:$F$197,MATCH(D82,$D$5:$D$197,0))</f>
        <v>0.0276736111111111</v>
      </c>
    </row>
    <row r="83" spans="1:9" ht="15" customHeight="1">
      <c r="A83" s="15">
        <v>79</v>
      </c>
      <c r="B83" s="34" t="s">
        <v>202</v>
      </c>
      <c r="C83" s="16" t="s">
        <v>203</v>
      </c>
      <c r="D83" s="15" t="s">
        <v>54</v>
      </c>
      <c r="E83" s="16" t="s">
        <v>109</v>
      </c>
      <c r="F83" s="17">
        <v>0.07010416666666668</v>
      </c>
      <c r="G83" s="15" t="str">
        <f t="shared" si="6"/>
        <v>7.13/km</v>
      </c>
      <c r="H83" s="17">
        <f t="shared" si="7"/>
        <v>0.03243055555555557</v>
      </c>
      <c r="I83" s="17">
        <f>F83-INDEX($F$5:$F$197,MATCH(D83,$D$5:$D$197,0))</f>
        <v>0.020324074074074085</v>
      </c>
    </row>
    <row r="84" spans="1:9" ht="15" customHeight="1">
      <c r="A84" s="15">
        <v>80</v>
      </c>
      <c r="B84" s="34" t="s">
        <v>204</v>
      </c>
      <c r="C84" s="16" t="s">
        <v>20</v>
      </c>
      <c r="D84" s="15" t="s">
        <v>41</v>
      </c>
      <c r="E84" s="16" t="s">
        <v>78</v>
      </c>
      <c r="F84" s="17">
        <v>0.07271990740740741</v>
      </c>
      <c r="G84" s="15" t="str">
        <f t="shared" si="6"/>
        <v>7.29/km</v>
      </c>
      <c r="H84" s="17">
        <f t="shared" si="7"/>
        <v>0.035046296296296305</v>
      </c>
      <c r="I84" s="17">
        <f>F84-INDEX($F$5:$F$197,MATCH(D84,$D$5:$D$197,0))</f>
        <v>0.01927083333333334</v>
      </c>
    </row>
    <row r="85" spans="1:9" ht="15" customHeight="1">
      <c r="A85" s="15">
        <v>81</v>
      </c>
      <c r="B85" s="34" t="s">
        <v>205</v>
      </c>
      <c r="C85" s="16" t="s">
        <v>67</v>
      </c>
      <c r="D85" s="15" t="s">
        <v>54</v>
      </c>
      <c r="E85" s="16" t="s">
        <v>73</v>
      </c>
      <c r="F85" s="17">
        <v>0.07390046296296296</v>
      </c>
      <c r="G85" s="15" t="str">
        <f t="shared" si="6"/>
        <v>7.36/km</v>
      </c>
      <c r="H85" s="17">
        <f t="shared" si="7"/>
        <v>0.03622685185185185</v>
      </c>
      <c r="I85" s="17">
        <f>F85-INDEX($F$5:$F$197,MATCH(D85,$D$5:$D$197,0))</f>
        <v>0.02412037037037037</v>
      </c>
    </row>
    <row r="86" spans="1:9" ht="15" customHeight="1">
      <c r="A86" s="15">
        <v>82</v>
      </c>
      <c r="B86" s="34" t="s">
        <v>206</v>
      </c>
      <c r="C86" s="16" t="s">
        <v>56</v>
      </c>
      <c r="D86" s="15" t="s">
        <v>36</v>
      </c>
      <c r="E86" s="16" t="s">
        <v>110</v>
      </c>
      <c r="F86" s="17">
        <v>0.07855324074074074</v>
      </c>
      <c r="G86" s="15" t="str">
        <f t="shared" si="6"/>
        <v>8.05/km</v>
      </c>
      <c r="H86" s="17">
        <f t="shared" si="7"/>
        <v>0.040879629629629634</v>
      </c>
      <c r="I86" s="17">
        <f>F86-INDEX($F$5:$F$197,MATCH(D86,$D$5:$D$197,0))</f>
        <v>0.03802083333333334</v>
      </c>
    </row>
    <row r="87" spans="1:9" ht="15" customHeight="1">
      <c r="A87" s="15">
        <v>83</v>
      </c>
      <c r="B87" s="34" t="s">
        <v>207</v>
      </c>
      <c r="C87" s="16" t="s">
        <v>19</v>
      </c>
      <c r="D87" s="15" t="s">
        <v>47</v>
      </c>
      <c r="E87" s="16" t="s">
        <v>79</v>
      </c>
      <c r="F87" s="17">
        <v>0.08556712962962963</v>
      </c>
      <c r="G87" s="15" t="str">
        <f t="shared" si="6"/>
        <v>8.48/km</v>
      </c>
      <c r="H87" s="17">
        <f t="shared" si="7"/>
        <v>0.04789351851851852</v>
      </c>
      <c r="I87" s="17">
        <f>F87-INDEX($F$5:$F$197,MATCH(D87,$D$5:$D$197,0))</f>
        <v>0.027083333333333334</v>
      </c>
    </row>
    <row r="88" spans="1:9" ht="15" customHeight="1">
      <c r="A88" s="27">
        <v>84</v>
      </c>
      <c r="B88" s="35" t="s">
        <v>58</v>
      </c>
      <c r="C88" s="28" t="s">
        <v>27</v>
      </c>
      <c r="D88" s="27" t="s">
        <v>88</v>
      </c>
      <c r="E88" s="28" t="s">
        <v>79</v>
      </c>
      <c r="F88" s="29">
        <v>0.08611111111111112</v>
      </c>
      <c r="G88" s="27" t="str">
        <f t="shared" si="6"/>
        <v>8.51/km</v>
      </c>
      <c r="H88" s="29">
        <f t="shared" si="7"/>
        <v>0.048437500000000015</v>
      </c>
      <c r="I88" s="29">
        <f>F88-INDEX($F$5:$F$197,MATCH(D88,$D$5:$D$197,0))</f>
        <v>0.02577546296296298</v>
      </c>
    </row>
  </sheetData>
  <sheetProtection/>
  <autoFilter ref="A4:I8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8" t="str">
        <f>Individuale!A1</f>
        <v>Lunghissimo di Stimigliano</v>
      </c>
      <c r="B1" s="49"/>
      <c r="C1" s="50"/>
    </row>
    <row r="2" spans="1:3" ht="24" customHeight="1">
      <c r="A2" s="51" t="str">
        <f>Individuale!A2</f>
        <v>7ª edizione</v>
      </c>
      <c r="B2" s="51"/>
      <c r="C2" s="51"/>
    </row>
    <row r="3" spans="1:3" ht="24" customHeight="1">
      <c r="A3" s="52" t="str">
        <f>Individuale!A3</f>
        <v>Stimigliano (RI) Italia - Domenica 26/02/2017</v>
      </c>
      <c r="B3" s="52"/>
      <c r="C3" s="5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7">
        <v>1</v>
      </c>
      <c r="B5" s="38" t="s">
        <v>76</v>
      </c>
      <c r="C5" s="39">
        <v>11</v>
      </c>
    </row>
    <row r="6" spans="1:3" ht="15" customHeight="1">
      <c r="A6" s="21">
        <v>2</v>
      </c>
      <c r="B6" s="22" t="s">
        <v>79</v>
      </c>
      <c r="C6" s="25">
        <v>7</v>
      </c>
    </row>
    <row r="7" spans="1:3" ht="15" customHeight="1">
      <c r="A7" s="21">
        <v>3</v>
      </c>
      <c r="B7" s="22" t="s">
        <v>70</v>
      </c>
      <c r="C7" s="25">
        <v>7</v>
      </c>
    </row>
    <row r="8" spans="1:3" ht="15" customHeight="1">
      <c r="A8" s="21">
        <v>4</v>
      </c>
      <c r="B8" s="22" t="s">
        <v>75</v>
      </c>
      <c r="C8" s="25">
        <v>6</v>
      </c>
    </row>
    <row r="9" spans="1:3" ht="15" customHeight="1">
      <c r="A9" s="21">
        <v>5</v>
      </c>
      <c r="B9" s="22" t="s">
        <v>95</v>
      </c>
      <c r="C9" s="25">
        <v>5</v>
      </c>
    </row>
    <row r="10" spans="1:3" ht="15" customHeight="1">
      <c r="A10" s="21">
        <v>6</v>
      </c>
      <c r="B10" s="22" t="s">
        <v>72</v>
      </c>
      <c r="C10" s="25">
        <v>5</v>
      </c>
    </row>
    <row r="11" spans="1:3" ht="15" customHeight="1">
      <c r="A11" s="21">
        <v>7</v>
      </c>
      <c r="B11" s="22" t="s">
        <v>73</v>
      </c>
      <c r="C11" s="25">
        <v>4</v>
      </c>
    </row>
    <row r="12" spans="1:3" ht="15" customHeight="1">
      <c r="A12" s="21">
        <v>8</v>
      </c>
      <c r="B12" s="22" t="s">
        <v>78</v>
      </c>
      <c r="C12" s="25">
        <v>3</v>
      </c>
    </row>
    <row r="13" spans="1:3" ht="15" customHeight="1">
      <c r="A13" s="21">
        <v>9</v>
      </c>
      <c r="B13" s="22" t="s">
        <v>71</v>
      </c>
      <c r="C13" s="25">
        <v>3</v>
      </c>
    </row>
    <row r="14" spans="1:3" ht="15" customHeight="1">
      <c r="A14" s="21">
        <v>10</v>
      </c>
      <c r="B14" s="22" t="s">
        <v>81</v>
      </c>
      <c r="C14" s="25">
        <v>2</v>
      </c>
    </row>
    <row r="15" spans="1:3" ht="15" customHeight="1">
      <c r="A15" s="21">
        <v>11</v>
      </c>
      <c r="B15" s="22" t="s">
        <v>105</v>
      </c>
      <c r="C15" s="25">
        <v>2</v>
      </c>
    </row>
    <row r="16" spans="1:3" ht="15" customHeight="1">
      <c r="A16" s="21">
        <v>12</v>
      </c>
      <c r="B16" s="22" t="s">
        <v>106</v>
      </c>
      <c r="C16" s="25">
        <v>2</v>
      </c>
    </row>
    <row r="17" spans="1:3" ht="15" customHeight="1">
      <c r="A17" s="21">
        <v>13</v>
      </c>
      <c r="B17" s="22" t="s">
        <v>101</v>
      </c>
      <c r="C17" s="25">
        <v>2</v>
      </c>
    </row>
    <row r="18" spans="1:3" ht="15" customHeight="1">
      <c r="A18" s="21">
        <v>14</v>
      </c>
      <c r="B18" s="22" t="s">
        <v>82</v>
      </c>
      <c r="C18" s="25">
        <v>2</v>
      </c>
    </row>
    <row r="19" spans="1:3" ht="15" customHeight="1">
      <c r="A19" s="21">
        <v>15</v>
      </c>
      <c r="B19" s="22" t="s">
        <v>77</v>
      </c>
      <c r="C19" s="25">
        <v>2</v>
      </c>
    </row>
    <row r="20" spans="1:3" ht="15" customHeight="1">
      <c r="A20" s="21">
        <v>16</v>
      </c>
      <c r="B20" s="22" t="s">
        <v>83</v>
      </c>
      <c r="C20" s="25">
        <v>1</v>
      </c>
    </row>
    <row r="21" spans="1:3" ht="15" customHeight="1">
      <c r="A21" s="21">
        <v>17</v>
      </c>
      <c r="B21" s="22" t="s">
        <v>30</v>
      </c>
      <c r="C21" s="25">
        <v>1</v>
      </c>
    </row>
    <row r="22" spans="1:3" ht="15" customHeight="1">
      <c r="A22" s="21">
        <v>18</v>
      </c>
      <c r="B22" s="22" t="s">
        <v>104</v>
      </c>
      <c r="C22" s="25">
        <v>1</v>
      </c>
    </row>
    <row r="23" spans="1:3" ht="15" customHeight="1">
      <c r="A23" s="21">
        <v>19</v>
      </c>
      <c r="B23" s="22" t="s">
        <v>109</v>
      </c>
      <c r="C23" s="25">
        <v>1</v>
      </c>
    </row>
    <row r="24" spans="1:3" ht="15" customHeight="1">
      <c r="A24" s="21">
        <v>20</v>
      </c>
      <c r="B24" s="22" t="s">
        <v>86</v>
      </c>
      <c r="C24" s="25">
        <v>1</v>
      </c>
    </row>
    <row r="25" spans="1:3" ht="15" customHeight="1">
      <c r="A25" s="21">
        <v>21</v>
      </c>
      <c r="B25" s="22" t="s">
        <v>98</v>
      </c>
      <c r="C25" s="25">
        <v>1</v>
      </c>
    </row>
    <row r="26" spans="1:3" ht="15" customHeight="1">
      <c r="A26" s="21">
        <v>22</v>
      </c>
      <c r="B26" s="22" t="s">
        <v>108</v>
      </c>
      <c r="C26" s="25">
        <v>1</v>
      </c>
    </row>
    <row r="27" spans="1:3" ht="15" customHeight="1">
      <c r="A27" s="21">
        <v>23</v>
      </c>
      <c r="B27" s="22" t="s">
        <v>107</v>
      </c>
      <c r="C27" s="25">
        <v>1</v>
      </c>
    </row>
    <row r="28" spans="1:3" ht="15" customHeight="1">
      <c r="A28" s="21">
        <v>24</v>
      </c>
      <c r="B28" s="22" t="s">
        <v>103</v>
      </c>
      <c r="C28" s="25">
        <v>1</v>
      </c>
    </row>
    <row r="29" spans="1:3" ht="15" customHeight="1">
      <c r="A29" s="21">
        <v>25</v>
      </c>
      <c r="B29" s="22" t="s">
        <v>85</v>
      </c>
      <c r="C29" s="25">
        <v>1</v>
      </c>
    </row>
    <row r="30" spans="1:3" ht="15" customHeight="1">
      <c r="A30" s="21">
        <v>26</v>
      </c>
      <c r="B30" s="22" t="s">
        <v>80</v>
      </c>
      <c r="C30" s="25">
        <v>1</v>
      </c>
    </row>
    <row r="31" spans="1:3" ht="15" customHeight="1">
      <c r="A31" s="21">
        <v>27</v>
      </c>
      <c r="B31" s="22" t="s">
        <v>74</v>
      </c>
      <c r="C31" s="25">
        <v>1</v>
      </c>
    </row>
    <row r="32" spans="1:3" ht="15" customHeight="1">
      <c r="A32" s="21">
        <v>28</v>
      </c>
      <c r="B32" s="22" t="s">
        <v>102</v>
      </c>
      <c r="C32" s="25">
        <v>1</v>
      </c>
    </row>
    <row r="33" spans="1:3" ht="15" customHeight="1">
      <c r="A33" s="21">
        <v>29</v>
      </c>
      <c r="B33" s="22" t="s">
        <v>87</v>
      </c>
      <c r="C33" s="25">
        <v>1</v>
      </c>
    </row>
    <row r="34" spans="1:3" ht="15" customHeight="1">
      <c r="A34" s="21">
        <v>30</v>
      </c>
      <c r="B34" s="22" t="s">
        <v>97</v>
      </c>
      <c r="C34" s="25">
        <v>1</v>
      </c>
    </row>
    <row r="35" spans="1:3" ht="15" customHeight="1">
      <c r="A35" s="21">
        <v>31</v>
      </c>
      <c r="B35" s="22" t="s">
        <v>84</v>
      </c>
      <c r="C35" s="25">
        <v>1</v>
      </c>
    </row>
    <row r="36" spans="1:3" ht="15" customHeight="1">
      <c r="A36" s="21">
        <v>32</v>
      </c>
      <c r="B36" s="22" t="s">
        <v>110</v>
      </c>
      <c r="C36" s="25">
        <v>1</v>
      </c>
    </row>
    <row r="37" spans="1:3" ht="15" customHeight="1">
      <c r="A37" s="21">
        <v>33</v>
      </c>
      <c r="B37" s="22" t="s">
        <v>96</v>
      </c>
      <c r="C37" s="25">
        <v>1</v>
      </c>
    </row>
    <row r="38" spans="1:3" ht="15" customHeight="1">
      <c r="A38" s="21">
        <v>34</v>
      </c>
      <c r="B38" s="22" t="s">
        <v>100</v>
      </c>
      <c r="C38" s="25">
        <v>1</v>
      </c>
    </row>
    <row r="39" spans="1:3" ht="15" customHeight="1">
      <c r="A39" s="21">
        <v>35</v>
      </c>
      <c r="B39" s="22" t="s">
        <v>60</v>
      </c>
      <c r="C39" s="25">
        <v>1</v>
      </c>
    </row>
    <row r="40" spans="1:3" ht="15" customHeight="1">
      <c r="A40" s="23">
        <v>36</v>
      </c>
      <c r="B40" s="24" t="s">
        <v>99</v>
      </c>
      <c r="C40" s="26">
        <v>1</v>
      </c>
    </row>
    <row r="41" ht="12.75">
      <c r="C41" s="2">
        <f>SUM(C5:C40)</f>
        <v>84</v>
      </c>
    </row>
  </sheetData>
  <sheetProtection/>
  <autoFilter ref="A4:C4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2017-02-27T09:29:01Z</dcterms:modified>
  <cp:category/>
  <cp:version/>
  <cp:contentType/>
  <cp:contentStatus/>
</cp:coreProperties>
</file>