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'Individuale'!$A$4:$J$88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<sst xmlns="http://schemas.openxmlformats.org/spreadsheetml/2006/main" count="395" uniqueCount="218">
  <si>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</si>
  <si>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</si>
  <si>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</si>
  <si>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</si>
  <si>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</si>
  <si>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</si>
  <si>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</si>
  <si>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</si>
  <si>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</si>
  <si>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</si>
  <si>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</si>
  <si>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</si>
  <si>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</si>
  <si>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FRANCESCO</t>
  </si>
  <si>
    <t>ANTONIO</t>
  </si>
  <si>
    <t>ANDREA</t>
  </si>
  <si>
    <t>STEFANO</t>
  </si>
  <si>
    <t>GIOVANNI</t>
  </si>
  <si>
    <t>FABRIZIO</t>
  </si>
  <si>
    <t>MASSIMO</t>
  </si>
  <si>
    <t>MARCO</t>
  </si>
  <si>
    <t>CLAUDIO</t>
  </si>
  <si>
    <t>PAOLO</t>
  </si>
  <si>
    <t>LUCA</t>
  </si>
  <si>
    <t>FABIO</t>
  </si>
  <si>
    <t>MARCELLO</t>
  </si>
  <si>
    <t>VINCENZO</t>
  </si>
  <si>
    <t>MARIO</t>
  </si>
  <si>
    <t>A.S.D. PODISTICA SOLIDARIETA'</t>
  </si>
  <si>
    <t>VALERIO</t>
  </si>
  <si>
    <t>EMILIANO</t>
  </si>
  <si>
    <t>ROBERTO</t>
  </si>
  <si>
    <t>SIMONE</t>
  </si>
  <si>
    <t>RAFFAELE</t>
  </si>
  <si>
    <t>SERGIO</t>
  </si>
  <si>
    <t>NICOLA</t>
  </si>
  <si>
    <t>UISP ROMA</t>
  </si>
  <si>
    <t>PODISTI MARATONA DI ROMA</t>
  </si>
  <si>
    <t>RITA</t>
  </si>
  <si>
    <t>LUCIANO</t>
  </si>
  <si>
    <t>LBM SPORT TEAM</t>
  </si>
  <si>
    <t>LUIGI</t>
  </si>
  <si>
    <t>LAURA</t>
  </si>
  <si>
    <t>SIMONA</t>
  </si>
  <si>
    <t>OLIMPIA 2004</t>
  </si>
  <si>
    <t>FEDERICA</t>
  </si>
  <si>
    <t>GALLI</t>
  </si>
  <si>
    <t>VINCI</t>
  </si>
  <si>
    <t>MASSIMILIANO</t>
  </si>
  <si>
    <t>CARLO</t>
  </si>
  <si>
    <t>GUIDO</t>
  </si>
  <si>
    <t>ALBERTO</t>
  </si>
  <si>
    <t>FORHANS TEAM</t>
  </si>
  <si>
    <t>DANIELA</t>
  </si>
  <si>
    <t>G.S.D. LITAL</t>
  </si>
  <si>
    <t>SILVIA</t>
  </si>
  <si>
    <t>FERDINANDO</t>
  </si>
  <si>
    <t>CONTENTA</t>
  </si>
  <si>
    <t>DANILO</t>
  </si>
  <si>
    <t>A.S. AMATORI VILLA PAMPHILI</t>
  </si>
  <si>
    <t>GRILLO</t>
  </si>
  <si>
    <t>A.S. ROMA ROAD R.CLUB</t>
  </si>
  <si>
    <t>G.S. BANCARI ROMANI</t>
  </si>
  <si>
    <t>MANUELA</t>
  </si>
  <si>
    <t>DI BARTOLOMEO</t>
  </si>
  <si>
    <t>G.S. CAT SPORT ROMA</t>
  </si>
  <si>
    <t>GIULIO</t>
  </si>
  <si>
    <t>RASCHIATORE</t>
  </si>
  <si>
    <t>MELONI</t>
  </si>
  <si>
    <t>GILBERTO</t>
  </si>
  <si>
    <t>PICCHI</t>
  </si>
  <si>
    <t>TIMOROSI ASTENERSI</t>
  </si>
  <si>
    <t>SM40</t>
  </si>
  <si>
    <t>SM35</t>
  </si>
  <si>
    <t>SM45</t>
  </si>
  <si>
    <t>SM50</t>
  </si>
  <si>
    <t>SM60</t>
  </si>
  <si>
    <t>SM55</t>
  </si>
  <si>
    <t>SM65</t>
  </si>
  <si>
    <t>UISP</t>
  </si>
  <si>
    <t>SF35</t>
  </si>
  <si>
    <t>SF45</t>
  </si>
  <si>
    <t>SF40</t>
  </si>
  <si>
    <t>FORUM SPORT CENTER SSD SRL</t>
  </si>
  <si>
    <t>SF55</t>
  </si>
  <si>
    <t>SF50</t>
  </si>
  <si>
    <t>SM</t>
  </si>
  <si>
    <t>BIAGIO</t>
  </si>
  <si>
    <t>PODISTICA CASALOTTI</t>
  </si>
  <si>
    <t>ATL. MONTE MARIO</t>
  </si>
  <si>
    <t>SF</t>
  </si>
  <si>
    <t>GIOVANNI SCAVO 2000 ATL.</t>
  </si>
  <si>
    <t>FABIANO</t>
  </si>
  <si>
    <t>LAZIO RUNNERS TEAM A.S.D.</t>
  </si>
  <si>
    <t>BRAVETTI</t>
  </si>
  <si>
    <t>LIBERTAS OSTIA RUNNER AVIS</t>
  </si>
  <si>
    <t>PIETROSANTI</t>
  </si>
  <si>
    <t>SONIA</t>
  </si>
  <si>
    <t>COLASANTI</t>
  </si>
  <si>
    <t>ATLETICA VITA</t>
  </si>
  <si>
    <t>ROSCIOLI</t>
  </si>
  <si>
    <t>GP M. DELLA TOLFA L'AIRONE</t>
  </si>
  <si>
    <t>CRISTINA</t>
  </si>
  <si>
    <t>FELICI</t>
  </si>
  <si>
    <t>PASQUALINO</t>
  </si>
  <si>
    <t>SABINA</t>
  </si>
  <si>
    <t>SM75</t>
  </si>
  <si>
    <t>ASD SANTA MARINELLA ATHLETIC CLUB</t>
  </si>
  <si>
    <t>PETRELLI</t>
  </si>
  <si>
    <t>ELENA</t>
  </si>
  <si>
    <t>BOLOGNA</t>
  </si>
  <si>
    <t>CIERVO</t>
  </si>
  <si>
    <t>PALMA</t>
  </si>
  <si>
    <t>BIZZARRI</t>
  </si>
  <si>
    <t>MARINI</t>
  </si>
  <si>
    <t>GUIDA</t>
  </si>
  <si>
    <t>ANTONIETTA</t>
  </si>
  <si>
    <t>PELLEGRINI</t>
  </si>
  <si>
    <t>CICCONI</t>
  </si>
  <si>
    <t>UISP LATINA</t>
  </si>
  <si>
    <t>TASSAROTTI</t>
  </si>
  <si>
    <t>GIANFILIPPO</t>
  </si>
  <si>
    <t>ATHLETIC TERNI</t>
  </si>
  <si>
    <t>FRATTICCI</t>
  </si>
  <si>
    <t>FLORE</t>
  </si>
  <si>
    <t>VENDOLA</t>
  </si>
  <si>
    <t>FULMINI E SAETTE</t>
  </si>
  <si>
    <t>PIRRI</t>
  </si>
  <si>
    <t>AMATORI S.C.DUILIA</t>
  </si>
  <si>
    <t>DEL PIANO</t>
  </si>
  <si>
    <t>NASSO</t>
  </si>
  <si>
    <t>TIRRENO ATLETICA CIVITAVECCHIA</t>
  </si>
  <si>
    <t>CALABRESE</t>
  </si>
  <si>
    <t>NICOLANDREA</t>
  </si>
  <si>
    <t>A.S.D.  ENEA</t>
  </si>
  <si>
    <t>BITTONI</t>
  </si>
  <si>
    <t>TEAM CAMELOT</t>
  </si>
  <si>
    <t>PERUZZI</t>
  </si>
  <si>
    <t>D'INNOCENZO</t>
  </si>
  <si>
    <t>POL. UNIVERSITA' FORO ITALICO</t>
  </si>
  <si>
    <t>ANGUILLARA SABAZIA RUNNING CLUB</t>
  </si>
  <si>
    <t>MANES</t>
  </si>
  <si>
    <t>MAYER MICHELE</t>
  </si>
  <si>
    <t>DE LUCA RAPONE</t>
  </si>
  <si>
    <t>ROBL</t>
  </si>
  <si>
    <t>KARIN</t>
  </si>
  <si>
    <t>BOSSONI</t>
  </si>
  <si>
    <t>A.S.D. ATHLETIC SEA RUNNERS</t>
  </si>
  <si>
    <t>UBALDI</t>
  </si>
  <si>
    <t>VILLA AURELIA SPORTING CLUB</t>
  </si>
  <si>
    <t>PETRAGLIA</t>
  </si>
  <si>
    <t>GIUSEPPE MASSIMO</t>
  </si>
  <si>
    <t>GOIO</t>
  </si>
  <si>
    <t>PODISTICA ALSIVM LADISPOLI</t>
  </si>
  <si>
    <t>SPINARDI</t>
  </si>
  <si>
    <t>CORSA DEI SANTI</t>
  </si>
  <si>
    <t>BALESTRA</t>
  </si>
  <si>
    <t>FORCELLA</t>
  </si>
  <si>
    <t>DEL RE</t>
  </si>
  <si>
    <t>G.S.IL FIORINO</t>
  </si>
  <si>
    <t>LUCA'</t>
  </si>
  <si>
    <t>FANI</t>
  </si>
  <si>
    <t>GRUPPO MILLEPIEDI</t>
  </si>
  <si>
    <t>PAVLIUTICINA</t>
  </si>
  <si>
    <t>CORRIROSSI</t>
  </si>
  <si>
    <t>WARNER</t>
  </si>
  <si>
    <t>TIM</t>
  </si>
  <si>
    <t>GARSTANG RUNNING TEAM</t>
  </si>
  <si>
    <t>ERSENIO</t>
  </si>
  <si>
    <t>HUIE</t>
  </si>
  <si>
    <t>ANN KATHERINE</t>
  </si>
  <si>
    <t>PIZZUTI</t>
  </si>
  <si>
    <t>RONCHETTI</t>
  </si>
  <si>
    <t>NATALINO</t>
  </si>
  <si>
    <t>FLAMMINI</t>
  </si>
  <si>
    <t>SCOPPOLA</t>
  </si>
  <si>
    <t>ASD LA PRIMULA BIANCA</t>
  </si>
  <si>
    <t>MENEGHETTI</t>
  </si>
  <si>
    <t>STORCHI</t>
  </si>
  <si>
    <t>PASI</t>
  </si>
  <si>
    <t>NORMA</t>
  </si>
  <si>
    <t>GRAZIOLI</t>
  </si>
  <si>
    <t>GAZZANO</t>
  </si>
  <si>
    <t>PAOLO GIULIO</t>
  </si>
  <si>
    <t>MASSI</t>
  </si>
  <si>
    <t>FAPERDUE</t>
  </si>
  <si>
    <t>TANZILLO</t>
  </si>
  <si>
    <t>MLYNARCZYK</t>
  </si>
  <si>
    <t>TOMASZ ZDZISLAW</t>
  </si>
  <si>
    <t>CUPPONE</t>
  </si>
  <si>
    <t>MARIOFRANCO</t>
  </si>
  <si>
    <t>PASSERINI</t>
  </si>
  <si>
    <t>ASD LUNGOILTEVERE</t>
  </si>
  <si>
    <t>FUSCO</t>
  </si>
  <si>
    <t>LIBERATO</t>
  </si>
  <si>
    <t>TUNDO</t>
  </si>
  <si>
    <t>MARIO DONATO LUI</t>
  </si>
  <si>
    <t>MARINA</t>
  </si>
  <si>
    <t>BAILEY</t>
  </si>
  <si>
    <t>ARWEN RUTH</t>
  </si>
  <si>
    <t>CANINO</t>
  </si>
  <si>
    <t>DI VITA</t>
  </si>
  <si>
    <t>FARTLEK OSTIA</t>
  </si>
  <si>
    <t>QUADRATO</t>
  </si>
  <si>
    <t>STIRPE</t>
  </si>
  <si>
    <t>PIERINI</t>
  </si>
  <si>
    <t>GIANNESE</t>
  </si>
  <si>
    <t>MIOTTO</t>
  </si>
  <si>
    <t>PONA</t>
  </si>
  <si>
    <t>ALUNNI</t>
  </si>
  <si>
    <t>CALZA BINI</t>
  </si>
  <si>
    <t>ARANCI</t>
  </si>
  <si>
    <t>GRUPPO POD. ROMANA GAS</t>
  </si>
  <si>
    <t>QUOTIDIANO</t>
  </si>
  <si>
    <t>MARIA TERESA</t>
  </si>
  <si>
    <t>Run for Biodiversity</t>
  </si>
  <si>
    <t>2ª edizione</t>
  </si>
  <si>
    <t>Maccarese - Roma (RM) Italia - Domenica 27/09/2015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</si>
</sst>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  <numFmt numFmtId="179" formatCode="_(\$* #,##0_);_(\$* \(#,##0\);_(\$* &quot;-&quot;_);_(@_)"/>
    <numFmt numFmtId="180" formatCode="_(\$* #,##0.00_);_(\$* \(#,##0.00\);_(\$* &quot;-&quot;??_);_(@_)"/>
    <numFmt numFmtId="181" formatCode="h&quot;.&quot;mm&quot;.&quot;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0"/>
      <color indexed="8"/>
      <name val="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1" fillId="56" borderId="22" xfId="0" applyFont="1" applyFill="1" applyBorder="1" applyAlignment="1">
      <alignment horizontal="center" vertical="center"/>
    </xf>
    <xf numFmtId="21" fontId="51" fillId="56" borderId="22" xfId="0" applyNumberFormat="1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178" fontId="51" fillId="56" borderId="22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51" fillId="56" borderId="24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78" fontId="7" fillId="0" borderId="26" xfId="0" applyNumberFormat="1" applyFont="1" applyFill="1" applyBorder="1" applyAlignment="1">
      <alignment horizontal="center" vertical="center"/>
    </xf>
    <xf numFmtId="21" fontId="7" fillId="0" borderId="26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51" fillId="56" borderId="22" xfId="0" applyNumberFormat="1" applyFont="1" applyFill="1" applyBorder="1" applyAlignment="1">
      <alignment vertical="center"/>
    </xf>
    <xf numFmtId="49" fontId="51" fillId="56" borderId="22" xfId="0" applyNumberFormat="1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22" customWidth="1"/>
    <col min="4" max="4" width="9.7109375" style="2" customWidth="1"/>
    <col min="5" max="5" width="35.7109375" style="23" customWidth="1"/>
    <col min="6" max="7" width="10.7109375" style="30" customWidth="1"/>
    <col min="8" max="10" width="10.7109375" style="1" customWidth="1"/>
  </cols>
  <sheetData>
    <row r="1" spans="1:10" ht="45" customHeight="1">
      <c r="A1" s="39" t="s">
        <v>215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4" customHeight="1">
      <c r="A2" s="40" t="s">
        <v>216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4" customHeight="1">
      <c r="A3" s="41" t="s">
        <v>217</v>
      </c>
      <c r="B3" s="41"/>
      <c r="C3" s="41"/>
      <c r="D3" s="41"/>
      <c r="E3" s="41"/>
      <c r="F3" s="41"/>
      <c r="G3" s="41"/>
      <c r="H3" s="41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6" t="s">
        <v>120</v>
      </c>
      <c r="C5" s="46" t="s">
        <v>23</v>
      </c>
      <c r="D5" s="47" t="s">
        <v>86</v>
      </c>
      <c r="E5" s="46" t="s">
        <v>107</v>
      </c>
      <c r="F5" s="29">
        <v>0.024085648148148148</v>
      </c>
      <c r="G5" s="29">
        <v>0.024085648148148148</v>
      </c>
      <c r="H5" s="11" t="str">
        <f>TEXT(INT((HOUR(G5)*3600+MINUTE(G5)*60+SECOND(G5))/$J$3/60),"0")&amp;"."&amp;TEXT(MOD((HOUR(G5)*3600+MINUTE(G5)*60+SECOND(G5))/$J$3,60),"00")&amp;"/km"</f>
        <v>3.28/km</v>
      </c>
      <c r="I5" s="14">
        <f>G5-$G$5</f>
        <v>0</v>
      </c>
      <c r="J5" s="14">
        <f>G5-INDEX($G$5:$G$236,MATCH(D5,$D$5:$D$236,0))</f>
        <v>0</v>
      </c>
    </row>
    <row r="6" spans="1:10" s="10" customFormat="1" ht="15" customHeight="1">
      <c r="A6" s="12">
        <v>2</v>
      </c>
      <c r="B6" s="48" t="s">
        <v>60</v>
      </c>
      <c r="C6" s="48" t="s">
        <v>121</v>
      </c>
      <c r="D6" s="49" t="s">
        <v>86</v>
      </c>
      <c r="E6" s="48" t="s">
        <v>122</v>
      </c>
      <c r="F6" s="28">
        <v>0.024710648148148148</v>
      </c>
      <c r="G6" s="28">
        <v>0.024710648148148148</v>
      </c>
      <c r="H6" s="12" t="str">
        <f aca="true" t="shared" si="0" ref="H6:H69">TEXT(INT((HOUR(G6)*3600+MINUTE(G6)*60+SECOND(G6))/$J$3/60),"0")&amp;"."&amp;TEXT(MOD((HOUR(G6)*3600+MINUTE(G6)*60+SECOND(G6))/$J$3,60),"00")&amp;"/km"</f>
        <v>3.34/km</v>
      </c>
      <c r="I6" s="13">
        <f>G6-$G$5</f>
        <v>0.0006250000000000006</v>
      </c>
      <c r="J6" s="13">
        <f>G6-INDEX($G$5:$G$236,MATCH(D6,$D$5:$D$236,0))</f>
        <v>0.0006250000000000006</v>
      </c>
    </row>
    <row r="7" spans="1:10" s="10" customFormat="1" ht="15" customHeight="1">
      <c r="A7" s="12">
        <v>3</v>
      </c>
      <c r="B7" s="48" t="s">
        <v>96</v>
      </c>
      <c r="C7" s="48" t="s">
        <v>12</v>
      </c>
      <c r="D7" s="49" t="s">
        <v>72</v>
      </c>
      <c r="E7" s="48" t="s">
        <v>91</v>
      </c>
      <c r="F7" s="28">
        <v>0.0253125</v>
      </c>
      <c r="G7" s="28">
        <v>0.0253125</v>
      </c>
      <c r="H7" s="12" t="str">
        <f t="shared" si="0"/>
        <v>3.39/km</v>
      </c>
      <c r="I7" s="13">
        <f>G7-$G$5</f>
        <v>0.001226851851851854</v>
      </c>
      <c r="J7" s="13">
        <f>G7-INDEX($G$5:$G$236,MATCH(D7,$D$5:$D$236,0))</f>
        <v>0</v>
      </c>
    </row>
    <row r="8" spans="1:10" s="10" customFormat="1" ht="15" customHeight="1">
      <c r="A8" s="12">
        <v>4</v>
      </c>
      <c r="B8" s="48" t="s">
        <v>123</v>
      </c>
      <c r="C8" s="48" t="s">
        <v>13</v>
      </c>
      <c r="D8" s="49" t="s">
        <v>75</v>
      </c>
      <c r="E8" s="48" t="s">
        <v>93</v>
      </c>
      <c r="F8" s="28">
        <v>0.02596064814814815</v>
      </c>
      <c r="G8" s="28">
        <v>0.02596064814814815</v>
      </c>
      <c r="H8" s="12" t="str">
        <f t="shared" si="0"/>
        <v>3.44/km</v>
      </c>
      <c r="I8" s="13">
        <f>G8-$G$5</f>
        <v>0.0018750000000000017</v>
      </c>
      <c r="J8" s="13">
        <f>G8-INDEX($G$5:$G$236,MATCH(D8,$D$5:$D$236,0))</f>
        <v>0</v>
      </c>
    </row>
    <row r="9" spans="1:10" s="10" customFormat="1" ht="15" customHeight="1">
      <c r="A9" s="12">
        <v>5</v>
      </c>
      <c r="B9" s="48" t="s">
        <v>115</v>
      </c>
      <c r="C9" s="48" t="s">
        <v>29</v>
      </c>
      <c r="D9" s="49" t="s">
        <v>86</v>
      </c>
      <c r="E9" s="48" t="s">
        <v>101</v>
      </c>
      <c r="F9" s="28">
        <v>0.027546296296296294</v>
      </c>
      <c r="G9" s="28">
        <v>0.027546296296296294</v>
      </c>
      <c r="H9" s="12" t="str">
        <f t="shared" si="0"/>
        <v>3.58/km</v>
      </c>
      <c r="I9" s="13">
        <f>G9-$G$5</f>
        <v>0.0034606481481481467</v>
      </c>
      <c r="J9" s="13">
        <f>G9-INDEX($G$5:$G$236,MATCH(D9,$D$5:$D$236,0))</f>
        <v>0.0034606481481481467</v>
      </c>
    </row>
    <row r="10" spans="1:10" s="10" customFormat="1" ht="15" customHeight="1">
      <c r="A10" s="24">
        <v>6</v>
      </c>
      <c r="B10" s="52" t="s">
        <v>124</v>
      </c>
      <c r="C10" s="52" t="s">
        <v>30</v>
      </c>
      <c r="D10" s="53" t="s">
        <v>73</v>
      </c>
      <c r="E10" s="52" t="s">
        <v>28</v>
      </c>
      <c r="F10" s="31">
        <v>0.028101851851851854</v>
      </c>
      <c r="G10" s="31">
        <v>0.028101851851851854</v>
      </c>
      <c r="H10" s="24" t="str">
        <f t="shared" si="0"/>
        <v>4.03/km</v>
      </c>
      <c r="I10" s="25">
        <f>G10-$G$5</f>
        <v>0.004016203703703706</v>
      </c>
      <c r="J10" s="25">
        <f>G10-INDEX($G$5:$G$236,MATCH(D10,$D$5:$D$236,0))</f>
        <v>0</v>
      </c>
    </row>
    <row r="11" spans="1:10" s="10" customFormat="1" ht="15" customHeight="1">
      <c r="A11" s="12">
        <v>7</v>
      </c>
      <c r="B11" s="48" t="s">
        <v>125</v>
      </c>
      <c r="C11" s="48" t="s">
        <v>24</v>
      </c>
      <c r="D11" s="49" t="s">
        <v>74</v>
      </c>
      <c r="E11" s="48" t="s">
        <v>126</v>
      </c>
      <c r="F11" s="28">
        <v>0.028113425925925927</v>
      </c>
      <c r="G11" s="28">
        <v>0.028113425925925927</v>
      </c>
      <c r="H11" s="12" t="str">
        <f t="shared" si="0"/>
        <v>4.03/km</v>
      </c>
      <c r="I11" s="13">
        <f>G11-$G$5</f>
        <v>0.004027777777777779</v>
      </c>
      <c r="J11" s="13">
        <f>G11-INDEX($G$5:$G$236,MATCH(D11,$D$5:$D$236,0))</f>
        <v>0</v>
      </c>
    </row>
    <row r="12" spans="1:10" s="10" customFormat="1" ht="15" customHeight="1">
      <c r="A12" s="12">
        <v>8</v>
      </c>
      <c r="B12" s="48" t="s">
        <v>113</v>
      </c>
      <c r="C12" s="48" t="s">
        <v>35</v>
      </c>
      <c r="D12" s="49" t="s">
        <v>72</v>
      </c>
      <c r="E12" s="48" t="s">
        <v>95</v>
      </c>
      <c r="F12" s="28">
        <v>0.028680555555555553</v>
      </c>
      <c r="G12" s="28">
        <v>0.028680555555555553</v>
      </c>
      <c r="H12" s="12" t="str">
        <f t="shared" si="0"/>
        <v>4.08/km</v>
      </c>
      <c r="I12" s="13">
        <f>G12-$G$5</f>
        <v>0.004594907407407405</v>
      </c>
      <c r="J12" s="13">
        <f>G12-INDEX($G$5:$G$236,MATCH(D12,$D$5:$D$236,0))</f>
        <v>0.0033680555555555512</v>
      </c>
    </row>
    <row r="13" spans="1:10" s="10" customFormat="1" ht="15" customHeight="1">
      <c r="A13" s="12">
        <v>9</v>
      </c>
      <c r="B13" s="48" t="s">
        <v>127</v>
      </c>
      <c r="C13" s="48" t="s">
        <v>87</v>
      </c>
      <c r="D13" s="49" t="s">
        <v>73</v>
      </c>
      <c r="E13" s="48" t="s">
        <v>128</v>
      </c>
      <c r="F13" s="28">
        <v>0.028761574074074075</v>
      </c>
      <c r="G13" s="28">
        <v>0.028761574074074075</v>
      </c>
      <c r="H13" s="12" t="str">
        <f t="shared" si="0"/>
        <v>4.09/km</v>
      </c>
      <c r="I13" s="13">
        <f>G13-$G$5</f>
        <v>0.004675925925925927</v>
      </c>
      <c r="J13" s="13">
        <f>G13-INDEX($G$5:$G$236,MATCH(D13,$D$5:$D$236,0))</f>
        <v>0.0006597222222222213</v>
      </c>
    </row>
    <row r="14" spans="1:10" s="10" customFormat="1" ht="15" customHeight="1">
      <c r="A14" s="12">
        <v>10</v>
      </c>
      <c r="B14" s="48" t="s">
        <v>47</v>
      </c>
      <c r="C14" s="48" t="s">
        <v>55</v>
      </c>
      <c r="D14" s="49" t="s">
        <v>82</v>
      </c>
      <c r="E14" s="48" t="s">
        <v>83</v>
      </c>
      <c r="F14" s="28">
        <v>0.028969907407407406</v>
      </c>
      <c r="G14" s="28">
        <v>0.028969907407407406</v>
      </c>
      <c r="H14" s="12" t="str">
        <f t="shared" si="0"/>
        <v>4.10/km</v>
      </c>
      <c r="I14" s="13">
        <f>G14-$G$5</f>
        <v>0.004884259259259258</v>
      </c>
      <c r="J14" s="13">
        <f>G14-INDEX($G$5:$G$236,MATCH(D14,$D$5:$D$236,0))</f>
        <v>0</v>
      </c>
    </row>
    <row r="15" spans="1:10" s="10" customFormat="1" ht="15" customHeight="1">
      <c r="A15" s="12">
        <v>11</v>
      </c>
      <c r="B15" s="48" t="s">
        <v>129</v>
      </c>
      <c r="C15" s="48" t="s">
        <v>15</v>
      </c>
      <c r="D15" s="49" t="s">
        <v>86</v>
      </c>
      <c r="E15" s="48" t="s">
        <v>65</v>
      </c>
      <c r="F15" s="28">
        <v>0.02936342592592592</v>
      </c>
      <c r="G15" s="28">
        <v>0.02936342592592592</v>
      </c>
      <c r="H15" s="12" t="str">
        <f t="shared" si="0"/>
        <v>4.14/km</v>
      </c>
      <c r="I15" s="13">
        <f>G15-$G$5</f>
        <v>0.005277777777777774</v>
      </c>
      <c r="J15" s="13">
        <f>G15-INDEX($G$5:$G$236,MATCH(D15,$D$5:$D$236,0))</f>
        <v>0.005277777777777774</v>
      </c>
    </row>
    <row r="16" spans="1:10" s="10" customFormat="1" ht="15" customHeight="1">
      <c r="A16" s="12">
        <v>12</v>
      </c>
      <c r="B16" s="48" t="s">
        <v>130</v>
      </c>
      <c r="C16" s="48" t="s">
        <v>55</v>
      </c>
      <c r="D16" s="49" t="s">
        <v>90</v>
      </c>
      <c r="E16" s="48" t="s">
        <v>131</v>
      </c>
      <c r="F16" s="28">
        <v>0.029456018518518517</v>
      </c>
      <c r="G16" s="28">
        <v>0.029456018518518517</v>
      </c>
      <c r="H16" s="12" t="str">
        <f t="shared" si="0"/>
        <v>4.15/km</v>
      </c>
      <c r="I16" s="13">
        <f>G16-$G$5</f>
        <v>0.005370370370370369</v>
      </c>
      <c r="J16" s="13">
        <f>G16-INDEX($G$5:$G$236,MATCH(D16,$D$5:$D$236,0))</f>
        <v>0</v>
      </c>
    </row>
    <row r="17" spans="1:10" s="10" customFormat="1" ht="15" customHeight="1">
      <c r="A17" s="12">
        <v>13</v>
      </c>
      <c r="B17" s="48" t="s">
        <v>132</v>
      </c>
      <c r="C17" s="48" t="s">
        <v>133</v>
      </c>
      <c r="D17" s="49" t="s">
        <v>73</v>
      </c>
      <c r="E17" s="48" t="s">
        <v>134</v>
      </c>
      <c r="F17" s="28">
        <v>0.02957175925925926</v>
      </c>
      <c r="G17" s="28">
        <v>0.02957175925925926</v>
      </c>
      <c r="H17" s="12" t="str">
        <f t="shared" si="0"/>
        <v>4.16/km</v>
      </c>
      <c r="I17" s="13">
        <f>G17-$G$5</f>
        <v>0.005486111111111112</v>
      </c>
      <c r="J17" s="13">
        <f>G17-INDEX($G$5:$G$236,MATCH(D17,$D$5:$D$236,0))</f>
        <v>0.0014699074074074059</v>
      </c>
    </row>
    <row r="18" spans="1:10" s="10" customFormat="1" ht="15" customHeight="1">
      <c r="A18" s="12">
        <v>14</v>
      </c>
      <c r="B18" s="48" t="s">
        <v>70</v>
      </c>
      <c r="C18" s="48" t="s">
        <v>32</v>
      </c>
      <c r="D18" s="49" t="s">
        <v>72</v>
      </c>
      <c r="E18" s="48" t="s">
        <v>89</v>
      </c>
      <c r="F18" s="28">
        <v>0.029618055555555554</v>
      </c>
      <c r="G18" s="28">
        <v>0.029618055555555554</v>
      </c>
      <c r="H18" s="12" t="str">
        <f t="shared" si="0"/>
        <v>4.16/km</v>
      </c>
      <c r="I18" s="13">
        <f>G18-$G$5</f>
        <v>0.005532407407407406</v>
      </c>
      <c r="J18" s="13">
        <f>G18-INDEX($G$5:$G$236,MATCH(D18,$D$5:$D$236,0))</f>
        <v>0.004305555555555552</v>
      </c>
    </row>
    <row r="19" spans="1:10" s="10" customFormat="1" ht="15" customHeight="1">
      <c r="A19" s="12">
        <v>15</v>
      </c>
      <c r="B19" s="48" t="s">
        <v>135</v>
      </c>
      <c r="C19" s="48" t="s">
        <v>23</v>
      </c>
      <c r="D19" s="49" t="s">
        <v>72</v>
      </c>
      <c r="E19" s="48" t="s">
        <v>136</v>
      </c>
      <c r="F19" s="28">
        <v>0.030034722222222223</v>
      </c>
      <c r="G19" s="28">
        <v>0.030034722222222223</v>
      </c>
      <c r="H19" s="12" t="str">
        <f t="shared" si="0"/>
        <v>4.20/km</v>
      </c>
      <c r="I19" s="13">
        <f>G19-$G$5</f>
        <v>0.005949074074074075</v>
      </c>
      <c r="J19" s="13">
        <f>G19-INDEX($G$5:$G$236,MATCH(D19,$D$5:$D$236,0))</f>
        <v>0.004722222222222221</v>
      </c>
    </row>
    <row r="20" spans="1:10" s="10" customFormat="1" ht="15" customHeight="1">
      <c r="A20" s="12">
        <v>16</v>
      </c>
      <c r="B20" s="48" t="s">
        <v>137</v>
      </c>
      <c r="C20" s="48" t="s">
        <v>42</v>
      </c>
      <c r="D20" s="49" t="s">
        <v>81</v>
      </c>
      <c r="E20" s="48" t="s">
        <v>89</v>
      </c>
      <c r="F20" s="28">
        <v>0.030173611111111113</v>
      </c>
      <c r="G20" s="28">
        <v>0.030173611111111113</v>
      </c>
      <c r="H20" s="12" t="str">
        <f t="shared" si="0"/>
        <v>4.21/km</v>
      </c>
      <c r="I20" s="13">
        <f>G20-$G$5</f>
        <v>0.006087962962962965</v>
      </c>
      <c r="J20" s="13">
        <f>G20-INDEX($G$5:$G$236,MATCH(D20,$D$5:$D$236,0))</f>
        <v>0</v>
      </c>
    </row>
    <row r="21" spans="1:10" ht="15" customHeight="1">
      <c r="A21" s="12">
        <v>17</v>
      </c>
      <c r="B21" s="48" t="s">
        <v>138</v>
      </c>
      <c r="C21" s="48" t="s">
        <v>18</v>
      </c>
      <c r="D21" s="49" t="s">
        <v>72</v>
      </c>
      <c r="E21" s="48" t="s">
        <v>139</v>
      </c>
      <c r="F21" s="28">
        <v>0.03043981481481482</v>
      </c>
      <c r="G21" s="28">
        <v>0.03043981481481482</v>
      </c>
      <c r="H21" s="12" t="str">
        <f t="shared" si="0"/>
        <v>4.23/km</v>
      </c>
      <c r="I21" s="13">
        <f>G21-$G$5</f>
        <v>0.006354166666666671</v>
      </c>
      <c r="J21" s="13">
        <f>G21-INDEX($G$5:$G$236,MATCH(D21,$D$5:$D$236,0))</f>
        <v>0.005127314814814817</v>
      </c>
    </row>
    <row r="22" spans="1:10" ht="15" customHeight="1">
      <c r="A22" s="12">
        <v>18</v>
      </c>
      <c r="B22" s="48" t="s">
        <v>114</v>
      </c>
      <c r="C22" s="48" t="s">
        <v>31</v>
      </c>
      <c r="D22" s="49" t="s">
        <v>72</v>
      </c>
      <c r="E22" s="48" t="s">
        <v>140</v>
      </c>
      <c r="F22" s="28">
        <v>0.031226851851851853</v>
      </c>
      <c r="G22" s="28">
        <v>0.031226851851851853</v>
      </c>
      <c r="H22" s="12" t="str">
        <f t="shared" si="0"/>
        <v>4.30/km</v>
      </c>
      <c r="I22" s="13">
        <f>G22-$G$5</f>
        <v>0.007141203703703705</v>
      </c>
      <c r="J22" s="13">
        <f>G22-INDEX($G$5:$G$236,MATCH(D22,$D$5:$D$236,0))</f>
        <v>0.005914351851851851</v>
      </c>
    </row>
    <row r="23" spans="1:10" ht="15" customHeight="1">
      <c r="A23" s="12">
        <v>19</v>
      </c>
      <c r="B23" s="48" t="s">
        <v>141</v>
      </c>
      <c r="C23" s="48" t="s">
        <v>142</v>
      </c>
      <c r="D23" s="49" t="s">
        <v>86</v>
      </c>
      <c r="E23" s="48" t="s">
        <v>65</v>
      </c>
      <c r="F23" s="28">
        <v>0.03144675925925926</v>
      </c>
      <c r="G23" s="28">
        <v>0.03144675925925926</v>
      </c>
      <c r="H23" s="12" t="str">
        <f t="shared" si="0"/>
        <v>4.32/km</v>
      </c>
      <c r="I23" s="13">
        <f>G23-$G$5</f>
        <v>0.00736111111111111</v>
      </c>
      <c r="J23" s="13">
        <f>G23-INDEX($G$5:$G$236,MATCH(D23,$D$5:$D$236,0))</f>
        <v>0.00736111111111111</v>
      </c>
    </row>
    <row r="24" spans="1:10" ht="15" customHeight="1">
      <c r="A24" s="12">
        <v>20</v>
      </c>
      <c r="B24" s="48" t="s">
        <v>143</v>
      </c>
      <c r="C24" s="48" t="s">
        <v>26</v>
      </c>
      <c r="D24" s="49" t="s">
        <v>75</v>
      </c>
      <c r="E24" s="48" t="s">
        <v>134</v>
      </c>
      <c r="F24" s="28">
        <v>0.03155092592592592</v>
      </c>
      <c r="G24" s="28">
        <v>0.03155092592592592</v>
      </c>
      <c r="H24" s="12" t="str">
        <f t="shared" si="0"/>
        <v>4.33/km</v>
      </c>
      <c r="I24" s="13">
        <f>G24-$G$5</f>
        <v>0.007465277777777772</v>
      </c>
      <c r="J24" s="13">
        <f>G24-INDEX($G$5:$G$236,MATCH(D24,$D$5:$D$236,0))</f>
        <v>0.00559027777777777</v>
      </c>
    </row>
    <row r="25" spans="1:10" ht="15" customHeight="1">
      <c r="A25" s="12">
        <v>21</v>
      </c>
      <c r="B25" s="48" t="s">
        <v>144</v>
      </c>
      <c r="C25" s="48" t="s">
        <v>145</v>
      </c>
      <c r="D25" s="49" t="s">
        <v>81</v>
      </c>
      <c r="E25" s="48" t="s">
        <v>91</v>
      </c>
      <c r="F25" s="28">
        <v>0.03172453703703703</v>
      </c>
      <c r="G25" s="28">
        <v>0.03172453703703703</v>
      </c>
      <c r="H25" s="12" t="str">
        <f t="shared" si="0"/>
        <v>4.34/km</v>
      </c>
      <c r="I25" s="13">
        <f>G25-$G$5</f>
        <v>0.007638888888888883</v>
      </c>
      <c r="J25" s="13">
        <f>G25-INDEX($G$5:$G$236,MATCH(D25,$D$5:$D$236,0))</f>
        <v>0.0015509259259259174</v>
      </c>
    </row>
    <row r="26" spans="1:10" ht="15" customHeight="1">
      <c r="A26" s="12">
        <v>22</v>
      </c>
      <c r="B26" s="48" t="s">
        <v>146</v>
      </c>
      <c r="C26" s="48" t="s">
        <v>18</v>
      </c>
      <c r="D26" s="49" t="s">
        <v>72</v>
      </c>
      <c r="E26" s="48" t="s">
        <v>147</v>
      </c>
      <c r="F26" s="28">
        <v>0.03179398148148148</v>
      </c>
      <c r="G26" s="28">
        <v>0.03179398148148148</v>
      </c>
      <c r="H26" s="12" t="str">
        <f t="shared" si="0"/>
        <v>4.35/km</v>
      </c>
      <c r="I26" s="13">
        <f>G26-$G$5</f>
        <v>0.007708333333333331</v>
      </c>
      <c r="J26" s="13">
        <f>G26-INDEX($G$5:$G$236,MATCH(D26,$D$5:$D$236,0))</f>
        <v>0.006481481481481477</v>
      </c>
    </row>
    <row r="27" spans="1:10" ht="15" customHeight="1">
      <c r="A27" s="12">
        <v>23</v>
      </c>
      <c r="B27" s="48" t="s">
        <v>148</v>
      </c>
      <c r="C27" s="48" t="s">
        <v>48</v>
      </c>
      <c r="D27" s="49" t="s">
        <v>75</v>
      </c>
      <c r="E27" s="48" t="s">
        <v>149</v>
      </c>
      <c r="F27" s="28">
        <v>0.03207175925925926</v>
      </c>
      <c r="G27" s="28">
        <v>0.03207175925925926</v>
      </c>
      <c r="H27" s="12" t="str">
        <f t="shared" si="0"/>
        <v>4.37/km</v>
      </c>
      <c r="I27" s="13">
        <f>G27-$G$5</f>
        <v>0.00798611111111111</v>
      </c>
      <c r="J27" s="13">
        <f>G27-INDEX($G$5:$G$236,MATCH(D27,$D$5:$D$236,0))</f>
        <v>0.006111111111111109</v>
      </c>
    </row>
    <row r="28" spans="1:10" ht="15" customHeight="1">
      <c r="A28" s="12">
        <v>24</v>
      </c>
      <c r="B28" s="48" t="s">
        <v>150</v>
      </c>
      <c r="C28" s="48" t="s">
        <v>151</v>
      </c>
      <c r="D28" s="49" t="s">
        <v>74</v>
      </c>
      <c r="E28" s="48" t="s">
        <v>65</v>
      </c>
      <c r="F28" s="28">
        <v>0.03210648148148148</v>
      </c>
      <c r="G28" s="28">
        <v>0.03210648148148148</v>
      </c>
      <c r="H28" s="12" t="str">
        <f t="shared" si="0"/>
        <v>4.37/km</v>
      </c>
      <c r="I28" s="13">
        <f>G28-$G$5</f>
        <v>0.008020833333333331</v>
      </c>
      <c r="J28" s="13">
        <f>G28-INDEX($G$5:$G$236,MATCH(D28,$D$5:$D$236,0))</f>
        <v>0.003993055555555552</v>
      </c>
    </row>
    <row r="29" spans="1:10" ht="15" customHeight="1">
      <c r="A29" s="12">
        <v>25</v>
      </c>
      <c r="B29" s="48" t="s">
        <v>152</v>
      </c>
      <c r="C29" s="48" t="s">
        <v>34</v>
      </c>
      <c r="D29" s="49" t="s">
        <v>75</v>
      </c>
      <c r="E29" s="48" t="s">
        <v>52</v>
      </c>
      <c r="F29" s="28">
        <v>0.03222222222222222</v>
      </c>
      <c r="G29" s="28">
        <v>0.03222222222222222</v>
      </c>
      <c r="H29" s="12" t="str">
        <f t="shared" si="0"/>
        <v>4.38/km</v>
      </c>
      <c r="I29" s="13">
        <f>G29-$G$5</f>
        <v>0.008136574074074074</v>
      </c>
      <c r="J29" s="13">
        <f>G29-INDEX($G$5:$G$236,MATCH(D29,$D$5:$D$236,0))</f>
        <v>0.006261574074074072</v>
      </c>
    </row>
    <row r="30" spans="1:10" ht="15" customHeight="1">
      <c r="A30" s="12">
        <v>26</v>
      </c>
      <c r="B30" s="48" t="s">
        <v>100</v>
      </c>
      <c r="C30" s="48" t="s">
        <v>92</v>
      </c>
      <c r="D30" s="49" t="s">
        <v>74</v>
      </c>
      <c r="E30" s="48" t="s">
        <v>153</v>
      </c>
      <c r="F30" s="28">
        <v>0.03239583333333333</v>
      </c>
      <c r="G30" s="28">
        <v>0.03239583333333333</v>
      </c>
      <c r="H30" s="12" t="str">
        <f t="shared" si="0"/>
        <v>4.40/km</v>
      </c>
      <c r="I30" s="13">
        <f>G30-$G$5</f>
        <v>0.008310185185185184</v>
      </c>
      <c r="J30" s="13">
        <f>G30-INDEX($G$5:$G$236,MATCH(D30,$D$5:$D$236,0))</f>
        <v>0.004282407407407405</v>
      </c>
    </row>
    <row r="31" spans="1:10" ht="15" customHeight="1">
      <c r="A31" s="12">
        <v>27</v>
      </c>
      <c r="B31" s="48" t="s">
        <v>154</v>
      </c>
      <c r="C31" s="48" t="s">
        <v>15</v>
      </c>
      <c r="D31" s="49" t="s">
        <v>74</v>
      </c>
      <c r="E31" s="48" t="s">
        <v>155</v>
      </c>
      <c r="F31" s="28">
        <v>0.03241898148148148</v>
      </c>
      <c r="G31" s="28">
        <v>0.03241898148148148</v>
      </c>
      <c r="H31" s="12" t="str">
        <f t="shared" si="0"/>
        <v>4.40/km</v>
      </c>
      <c r="I31" s="13">
        <f>G31-$G$5</f>
        <v>0.008333333333333331</v>
      </c>
      <c r="J31" s="13">
        <f>G31-INDEX($G$5:$G$236,MATCH(D31,$D$5:$D$236,0))</f>
        <v>0.004305555555555552</v>
      </c>
    </row>
    <row r="32" spans="1:10" ht="15" customHeight="1">
      <c r="A32" s="12">
        <v>28</v>
      </c>
      <c r="B32" s="48" t="s">
        <v>108</v>
      </c>
      <c r="C32" s="48" t="s">
        <v>39</v>
      </c>
      <c r="D32" s="49" t="s">
        <v>76</v>
      </c>
      <c r="E32" s="48" t="s">
        <v>88</v>
      </c>
      <c r="F32" s="28">
        <v>0.03259259259259259</v>
      </c>
      <c r="G32" s="28">
        <v>0.03259259259259259</v>
      </c>
      <c r="H32" s="12" t="str">
        <f t="shared" si="0"/>
        <v>4.42/km</v>
      </c>
      <c r="I32" s="13">
        <f>G32-$G$5</f>
        <v>0.008506944444444442</v>
      </c>
      <c r="J32" s="13">
        <f>G32-INDEX($G$5:$G$236,MATCH(D32,$D$5:$D$236,0))</f>
        <v>0</v>
      </c>
    </row>
    <row r="33" spans="1:10" ht="15" customHeight="1">
      <c r="A33" s="12">
        <v>29</v>
      </c>
      <c r="B33" s="48" t="s">
        <v>156</v>
      </c>
      <c r="C33" s="48" t="s">
        <v>19</v>
      </c>
      <c r="D33" s="49" t="s">
        <v>74</v>
      </c>
      <c r="E33" s="48" t="s">
        <v>88</v>
      </c>
      <c r="F33" s="28">
        <v>0.03260416666666667</v>
      </c>
      <c r="G33" s="28">
        <v>0.03260416666666667</v>
      </c>
      <c r="H33" s="12" t="str">
        <f t="shared" si="0"/>
        <v>4.42/km</v>
      </c>
      <c r="I33" s="13">
        <f>G33-$G$5</f>
        <v>0.008518518518518522</v>
      </c>
      <c r="J33" s="13">
        <f>G33-INDEX($G$5:$G$236,MATCH(D33,$D$5:$D$236,0))</f>
        <v>0.004490740740740743</v>
      </c>
    </row>
    <row r="34" spans="1:10" ht="15" customHeight="1">
      <c r="A34" s="24">
        <v>30</v>
      </c>
      <c r="B34" s="52" t="s">
        <v>157</v>
      </c>
      <c r="C34" s="52" t="s">
        <v>20</v>
      </c>
      <c r="D34" s="53" t="s">
        <v>72</v>
      </c>
      <c r="E34" s="52" t="s">
        <v>28</v>
      </c>
      <c r="F34" s="31">
        <v>0.03295138888888889</v>
      </c>
      <c r="G34" s="31">
        <v>0.03295138888888889</v>
      </c>
      <c r="H34" s="24" t="str">
        <f t="shared" si="0"/>
        <v>4.45/km</v>
      </c>
      <c r="I34" s="25">
        <f>G34-$G$5</f>
        <v>0.008865740740740743</v>
      </c>
      <c r="J34" s="25">
        <f>G34-INDEX($G$5:$G$236,MATCH(D34,$D$5:$D$236,0))</f>
        <v>0.0076388888888888895</v>
      </c>
    </row>
    <row r="35" spans="1:10" ht="15" customHeight="1">
      <c r="A35" s="12">
        <v>31</v>
      </c>
      <c r="B35" s="48" t="s">
        <v>158</v>
      </c>
      <c r="C35" s="48" t="s">
        <v>15</v>
      </c>
      <c r="D35" s="49" t="s">
        <v>72</v>
      </c>
      <c r="E35" s="48" t="s">
        <v>159</v>
      </c>
      <c r="F35" s="28">
        <v>0.032997685185185185</v>
      </c>
      <c r="G35" s="28">
        <v>0.032997685185185185</v>
      </c>
      <c r="H35" s="12" t="str">
        <f t="shared" si="0"/>
        <v>4.45/km</v>
      </c>
      <c r="I35" s="13">
        <f>G35-$G$5</f>
        <v>0.008912037037037038</v>
      </c>
      <c r="J35" s="13">
        <f>G35-INDEX($G$5:$G$236,MATCH(D35,$D$5:$D$236,0))</f>
        <v>0.007685185185185184</v>
      </c>
    </row>
    <row r="36" spans="1:10" ht="15" customHeight="1">
      <c r="A36" s="12">
        <v>32</v>
      </c>
      <c r="B36" s="48" t="s">
        <v>160</v>
      </c>
      <c r="C36" s="48" t="s">
        <v>58</v>
      </c>
      <c r="D36" s="49" t="s">
        <v>74</v>
      </c>
      <c r="E36" s="48" t="s">
        <v>54</v>
      </c>
      <c r="F36" s="28">
        <v>0.033125</v>
      </c>
      <c r="G36" s="28">
        <v>0.033125</v>
      </c>
      <c r="H36" s="12" t="str">
        <f t="shared" si="0"/>
        <v>4.46/km</v>
      </c>
      <c r="I36" s="13">
        <f>G36-$G$5</f>
        <v>0.009039351851851854</v>
      </c>
      <c r="J36" s="13">
        <f>G36-INDEX($G$5:$G$236,MATCH(D36,$D$5:$D$236,0))</f>
        <v>0.0050115740740740745</v>
      </c>
    </row>
    <row r="37" spans="1:10" ht="15" customHeight="1">
      <c r="A37" s="12">
        <v>33</v>
      </c>
      <c r="B37" s="48" t="s">
        <v>161</v>
      </c>
      <c r="C37" s="48" t="s">
        <v>18</v>
      </c>
      <c r="D37" s="49" t="s">
        <v>74</v>
      </c>
      <c r="E37" s="48" t="s">
        <v>162</v>
      </c>
      <c r="F37" s="28">
        <v>0.03320601851851852</v>
      </c>
      <c r="G37" s="28">
        <v>0.03320601851851852</v>
      </c>
      <c r="H37" s="12" t="str">
        <f t="shared" si="0"/>
        <v>4.47/km</v>
      </c>
      <c r="I37" s="13">
        <f>G37-$G$5</f>
        <v>0.009120370370370369</v>
      </c>
      <c r="J37" s="13">
        <f>G37-INDEX($G$5:$G$236,MATCH(D37,$D$5:$D$236,0))</f>
        <v>0.0050925925925925895</v>
      </c>
    </row>
    <row r="38" spans="1:10" ht="15" customHeight="1">
      <c r="A38" s="12">
        <v>34</v>
      </c>
      <c r="B38" s="48" t="s">
        <v>163</v>
      </c>
      <c r="C38" s="48" t="s">
        <v>109</v>
      </c>
      <c r="D38" s="49" t="s">
        <v>90</v>
      </c>
      <c r="E38" s="48" t="s">
        <v>83</v>
      </c>
      <c r="F38" s="28">
        <v>0.03350694444444444</v>
      </c>
      <c r="G38" s="28">
        <v>0.03350694444444444</v>
      </c>
      <c r="H38" s="12" t="str">
        <f t="shared" si="0"/>
        <v>4.50/km</v>
      </c>
      <c r="I38" s="13">
        <f>G38-$G$5</f>
        <v>0.009421296296296296</v>
      </c>
      <c r="J38" s="13">
        <f>G38-INDEX($G$5:$G$236,MATCH(D38,$D$5:$D$236,0))</f>
        <v>0.004050925925925927</v>
      </c>
    </row>
    <row r="39" spans="1:10" ht="15" customHeight="1">
      <c r="A39" s="24">
        <v>35</v>
      </c>
      <c r="B39" s="52" t="s">
        <v>164</v>
      </c>
      <c r="C39" s="52" t="s">
        <v>12</v>
      </c>
      <c r="D39" s="53" t="s">
        <v>72</v>
      </c>
      <c r="E39" s="52" t="s">
        <v>28</v>
      </c>
      <c r="F39" s="31">
        <v>0.03380787037037037</v>
      </c>
      <c r="G39" s="31">
        <v>0.03380787037037037</v>
      </c>
      <c r="H39" s="24" t="str">
        <f t="shared" si="0"/>
        <v>4.52/km</v>
      </c>
      <c r="I39" s="25">
        <f>G39-$G$5</f>
        <v>0.009722222222222222</v>
      </c>
      <c r="J39" s="25">
        <f>G39-INDEX($G$5:$G$236,MATCH(D39,$D$5:$D$236,0))</f>
        <v>0.008495370370370368</v>
      </c>
    </row>
    <row r="40" spans="1:10" ht="15" customHeight="1">
      <c r="A40" s="12">
        <v>36</v>
      </c>
      <c r="B40" s="48" t="s">
        <v>165</v>
      </c>
      <c r="C40" s="48" t="s">
        <v>166</v>
      </c>
      <c r="D40" s="49" t="s">
        <v>76</v>
      </c>
      <c r="E40" s="48" t="s">
        <v>167</v>
      </c>
      <c r="F40" s="28">
        <v>0.033900462962962966</v>
      </c>
      <c r="G40" s="28">
        <v>0.033900462962962966</v>
      </c>
      <c r="H40" s="12" t="str">
        <f t="shared" si="0"/>
        <v>4.53/km</v>
      </c>
      <c r="I40" s="13">
        <f>G40-$G$5</f>
        <v>0.009814814814814818</v>
      </c>
      <c r="J40" s="13">
        <f>G40-INDEX($G$5:$G$236,MATCH(D40,$D$5:$D$236,0))</f>
        <v>0.001307870370370376</v>
      </c>
    </row>
    <row r="41" spans="1:10" ht="15" customHeight="1">
      <c r="A41" s="12">
        <v>37</v>
      </c>
      <c r="B41" s="48" t="s">
        <v>67</v>
      </c>
      <c r="C41" s="48" t="s">
        <v>168</v>
      </c>
      <c r="D41" s="49" t="s">
        <v>75</v>
      </c>
      <c r="E41" s="48" t="s">
        <v>36</v>
      </c>
      <c r="F41" s="28">
        <v>0.03409722222222222</v>
      </c>
      <c r="G41" s="28">
        <v>0.03409722222222222</v>
      </c>
      <c r="H41" s="12" t="str">
        <f t="shared" si="0"/>
        <v>4.55/km</v>
      </c>
      <c r="I41" s="13">
        <f>G41-$G$5</f>
        <v>0.010011574074074076</v>
      </c>
      <c r="J41" s="13">
        <f>G41-INDEX($G$5:$G$236,MATCH(D41,$D$5:$D$236,0))</f>
        <v>0.008136574074074074</v>
      </c>
    </row>
    <row r="42" spans="1:10" ht="15" customHeight="1">
      <c r="A42" s="24">
        <v>38</v>
      </c>
      <c r="B42" s="52" t="s">
        <v>169</v>
      </c>
      <c r="C42" s="52" t="s">
        <v>170</v>
      </c>
      <c r="D42" s="53" t="s">
        <v>80</v>
      </c>
      <c r="E42" s="52" t="s">
        <v>28</v>
      </c>
      <c r="F42" s="31">
        <v>0.03409722222222222</v>
      </c>
      <c r="G42" s="31">
        <v>0.03409722222222222</v>
      </c>
      <c r="H42" s="24" t="str">
        <f t="shared" si="0"/>
        <v>4.55/km</v>
      </c>
      <c r="I42" s="25">
        <f>G42-$G$5</f>
        <v>0.010011574074074076</v>
      </c>
      <c r="J42" s="25">
        <f>G42-INDEX($G$5:$G$236,MATCH(D42,$D$5:$D$236,0))</f>
        <v>0</v>
      </c>
    </row>
    <row r="43" spans="1:10" ht="15" customHeight="1">
      <c r="A43" s="12">
        <v>39</v>
      </c>
      <c r="B43" s="48" t="s">
        <v>171</v>
      </c>
      <c r="C43" s="48" t="s">
        <v>17</v>
      </c>
      <c r="D43" s="49" t="s">
        <v>77</v>
      </c>
      <c r="E43" s="48" t="s">
        <v>36</v>
      </c>
      <c r="F43" s="28">
        <v>0.03423611111111111</v>
      </c>
      <c r="G43" s="28">
        <v>0.03423611111111111</v>
      </c>
      <c r="H43" s="12" t="str">
        <f t="shared" si="0"/>
        <v>4.56/km</v>
      </c>
      <c r="I43" s="13">
        <f>G43-$G$5</f>
        <v>0.010150462962962965</v>
      </c>
      <c r="J43" s="13">
        <f>G43-INDEX($G$5:$G$236,MATCH(D43,$D$5:$D$236,0))</f>
        <v>0</v>
      </c>
    </row>
    <row r="44" spans="1:10" ht="15" customHeight="1">
      <c r="A44" s="12">
        <v>40</v>
      </c>
      <c r="B44" s="48" t="s">
        <v>172</v>
      </c>
      <c r="C44" s="48" t="s">
        <v>173</v>
      </c>
      <c r="D44" s="49" t="s">
        <v>76</v>
      </c>
      <c r="E44" s="48" t="s">
        <v>134</v>
      </c>
      <c r="F44" s="28">
        <v>0.03429398148148148</v>
      </c>
      <c r="G44" s="28">
        <v>0.03429398148148148</v>
      </c>
      <c r="H44" s="12" t="str">
        <f t="shared" si="0"/>
        <v>4.56/km</v>
      </c>
      <c r="I44" s="13">
        <f>G44-$G$5</f>
        <v>0.010208333333333333</v>
      </c>
      <c r="J44" s="13">
        <f>G44-INDEX($G$5:$G$236,MATCH(D44,$D$5:$D$236,0))</f>
        <v>0.0017013888888888912</v>
      </c>
    </row>
    <row r="45" spans="1:10" ht="15" customHeight="1">
      <c r="A45" s="12">
        <v>41</v>
      </c>
      <c r="B45" s="48" t="s">
        <v>174</v>
      </c>
      <c r="C45" s="48" t="s">
        <v>12</v>
      </c>
      <c r="D45" s="49" t="s">
        <v>75</v>
      </c>
      <c r="E45" s="48" t="s">
        <v>153</v>
      </c>
      <c r="F45" s="28">
        <v>0.034386574074074076</v>
      </c>
      <c r="G45" s="28">
        <v>0.034386574074074076</v>
      </c>
      <c r="H45" s="12" t="str">
        <f t="shared" si="0"/>
        <v>4.57/km</v>
      </c>
      <c r="I45" s="13">
        <f>G45-$G$5</f>
        <v>0.010300925925925929</v>
      </c>
      <c r="J45" s="13">
        <f>G45-INDEX($G$5:$G$236,MATCH(D45,$D$5:$D$236,0))</f>
        <v>0.008425925925925927</v>
      </c>
    </row>
    <row r="46" spans="1:10" ht="15" customHeight="1">
      <c r="A46" s="12">
        <v>42</v>
      </c>
      <c r="B46" s="48" t="s">
        <v>118</v>
      </c>
      <c r="C46" s="48" t="s">
        <v>69</v>
      </c>
      <c r="D46" s="49" t="s">
        <v>76</v>
      </c>
      <c r="E46" s="48" t="s">
        <v>134</v>
      </c>
      <c r="F46" s="28">
        <v>0.034444444444444444</v>
      </c>
      <c r="G46" s="28">
        <v>0.034444444444444444</v>
      </c>
      <c r="H46" s="12" t="str">
        <f t="shared" si="0"/>
        <v>4.58/km</v>
      </c>
      <c r="I46" s="13">
        <f>G46-$G$5</f>
        <v>0.010358796296296297</v>
      </c>
      <c r="J46" s="13">
        <f>G46-INDEX($G$5:$G$236,MATCH(D46,$D$5:$D$236,0))</f>
        <v>0.0018518518518518545</v>
      </c>
    </row>
    <row r="47" spans="1:10" ht="15" customHeight="1">
      <c r="A47" s="12">
        <v>43</v>
      </c>
      <c r="B47" s="48" t="s">
        <v>175</v>
      </c>
      <c r="C47" s="48" t="s">
        <v>66</v>
      </c>
      <c r="D47" s="49" t="s">
        <v>77</v>
      </c>
      <c r="E47" s="48" t="s">
        <v>176</v>
      </c>
      <c r="F47" s="28">
        <v>0.03501157407407408</v>
      </c>
      <c r="G47" s="28">
        <v>0.03501157407407408</v>
      </c>
      <c r="H47" s="12" t="str">
        <f t="shared" si="0"/>
        <v>5.03/km</v>
      </c>
      <c r="I47" s="13">
        <f>G47-$G$5</f>
        <v>0.01092592592592593</v>
      </c>
      <c r="J47" s="13">
        <f>G47-INDEX($G$5:$G$236,MATCH(D47,$D$5:$D$236,0))</f>
        <v>0.0007754629629629639</v>
      </c>
    </row>
    <row r="48" spans="1:10" ht="15" customHeight="1">
      <c r="A48" s="12">
        <v>44</v>
      </c>
      <c r="B48" s="48" t="s">
        <v>177</v>
      </c>
      <c r="C48" s="48" t="s">
        <v>41</v>
      </c>
      <c r="D48" s="49" t="s">
        <v>77</v>
      </c>
      <c r="E48" s="48" t="s">
        <v>119</v>
      </c>
      <c r="F48" s="28">
        <v>0.03509259259259259</v>
      </c>
      <c r="G48" s="28">
        <v>0.03509259259259259</v>
      </c>
      <c r="H48" s="12" t="str">
        <f t="shared" si="0"/>
        <v>5.03/km</v>
      </c>
      <c r="I48" s="13">
        <f>G48-$G$5</f>
        <v>0.011006944444444444</v>
      </c>
      <c r="J48" s="13">
        <f>G48-INDEX($G$5:$G$236,MATCH(D48,$D$5:$D$236,0))</f>
        <v>0.0008564814814814789</v>
      </c>
    </row>
    <row r="49" spans="1:10" ht="15" customHeight="1">
      <c r="A49" s="12">
        <v>45</v>
      </c>
      <c r="B49" s="48" t="s">
        <v>178</v>
      </c>
      <c r="C49" s="48" t="s">
        <v>22</v>
      </c>
      <c r="D49" s="49" t="s">
        <v>72</v>
      </c>
      <c r="E49" s="48" t="s">
        <v>40</v>
      </c>
      <c r="F49" s="28">
        <v>0.035312500000000004</v>
      </c>
      <c r="G49" s="28">
        <v>0.035312500000000004</v>
      </c>
      <c r="H49" s="12" t="str">
        <f t="shared" si="0"/>
        <v>5.05/km</v>
      </c>
      <c r="I49" s="13">
        <f>G49-$G$5</f>
        <v>0.011226851851851856</v>
      </c>
      <c r="J49" s="13">
        <f>G49-INDEX($G$5:$G$236,MATCH(D49,$D$5:$D$236,0))</f>
        <v>0.010000000000000002</v>
      </c>
    </row>
    <row r="50" spans="1:10" ht="15" customHeight="1">
      <c r="A50" s="12">
        <v>46</v>
      </c>
      <c r="B50" s="48" t="s">
        <v>179</v>
      </c>
      <c r="C50" s="48" t="s">
        <v>180</v>
      </c>
      <c r="D50" s="49" t="s">
        <v>90</v>
      </c>
      <c r="E50" s="48" t="s">
        <v>61</v>
      </c>
      <c r="F50" s="28">
        <v>0.035486111111111114</v>
      </c>
      <c r="G50" s="28">
        <v>0.035486111111111114</v>
      </c>
      <c r="H50" s="12" t="str">
        <f t="shared" si="0"/>
        <v>5.07/km</v>
      </c>
      <c r="I50" s="13">
        <f>G50-$G$5</f>
        <v>0.011400462962962966</v>
      </c>
      <c r="J50" s="13">
        <f>G50-INDEX($G$5:$G$236,MATCH(D50,$D$5:$D$236,0))</f>
        <v>0.006030092592592597</v>
      </c>
    </row>
    <row r="51" spans="1:10" ht="15" customHeight="1">
      <c r="A51" s="12">
        <v>47</v>
      </c>
      <c r="B51" s="48" t="s">
        <v>181</v>
      </c>
      <c r="C51" s="48" t="s">
        <v>105</v>
      </c>
      <c r="D51" s="49" t="s">
        <v>85</v>
      </c>
      <c r="E51" s="48" t="s">
        <v>176</v>
      </c>
      <c r="F51" s="28">
        <v>0.03582175925925926</v>
      </c>
      <c r="G51" s="28">
        <v>0.03582175925925926</v>
      </c>
      <c r="H51" s="12" t="str">
        <f t="shared" si="0"/>
        <v>5.10/km</v>
      </c>
      <c r="I51" s="13">
        <f>G51-$G$5</f>
        <v>0.011736111111111114</v>
      </c>
      <c r="J51" s="13">
        <f>G51-INDEX($G$5:$G$236,MATCH(D51,$D$5:$D$236,0))</f>
        <v>0</v>
      </c>
    </row>
    <row r="52" spans="1:10" ht="15" customHeight="1">
      <c r="A52" s="12">
        <v>48</v>
      </c>
      <c r="B52" s="48" t="s">
        <v>103</v>
      </c>
      <c r="C52" s="48" t="s">
        <v>21</v>
      </c>
      <c r="D52" s="49" t="s">
        <v>74</v>
      </c>
      <c r="E52" s="48" t="s">
        <v>134</v>
      </c>
      <c r="F52" s="28">
        <v>0.03591435185185186</v>
      </c>
      <c r="G52" s="28">
        <v>0.03591435185185186</v>
      </c>
      <c r="H52" s="12" t="str">
        <f t="shared" si="0"/>
        <v>5.10/km</v>
      </c>
      <c r="I52" s="13">
        <f>G52-$G$5</f>
        <v>0.01182870370370371</v>
      </c>
      <c r="J52" s="13">
        <f>G52-INDEX($G$5:$G$236,MATCH(D52,$D$5:$D$236,0))</f>
        <v>0.00780092592592593</v>
      </c>
    </row>
    <row r="53" spans="1:10" ht="15" customHeight="1">
      <c r="A53" s="12">
        <v>49</v>
      </c>
      <c r="B53" s="48" t="s">
        <v>182</v>
      </c>
      <c r="C53" s="48" t="s">
        <v>183</v>
      </c>
      <c r="D53" s="49" t="s">
        <v>73</v>
      </c>
      <c r="E53" s="48" t="s">
        <v>101</v>
      </c>
      <c r="F53" s="28">
        <v>0.036099537037037034</v>
      </c>
      <c r="G53" s="28">
        <v>0.036099537037037034</v>
      </c>
      <c r="H53" s="12" t="str">
        <f t="shared" si="0"/>
        <v>5.12/km</v>
      </c>
      <c r="I53" s="13">
        <f>G53-$G$5</f>
        <v>0.012013888888888886</v>
      </c>
      <c r="J53" s="13">
        <f>G53-INDEX($G$5:$G$236,MATCH(D53,$D$5:$D$236,0))</f>
        <v>0.00799768518518518</v>
      </c>
    </row>
    <row r="54" spans="1:10" ht="15" customHeight="1">
      <c r="A54" s="12">
        <v>50</v>
      </c>
      <c r="B54" s="48" t="s">
        <v>111</v>
      </c>
      <c r="C54" s="48" t="s">
        <v>14</v>
      </c>
      <c r="D54" s="49" t="s">
        <v>76</v>
      </c>
      <c r="E54" s="48" t="s">
        <v>36</v>
      </c>
      <c r="F54" s="28">
        <v>0.0362037037037037</v>
      </c>
      <c r="G54" s="28">
        <v>0.0362037037037037</v>
      </c>
      <c r="H54" s="12" t="str">
        <f t="shared" si="0"/>
        <v>5.13/km</v>
      </c>
      <c r="I54" s="13">
        <f>G54-$G$5</f>
        <v>0.012118055555555556</v>
      </c>
      <c r="J54" s="13">
        <f>G54-INDEX($G$5:$G$236,MATCH(D54,$D$5:$D$236,0))</f>
        <v>0.0036111111111111135</v>
      </c>
    </row>
    <row r="55" spans="1:10" ht="15" customHeight="1">
      <c r="A55" s="12">
        <v>51</v>
      </c>
      <c r="B55" s="48" t="s">
        <v>146</v>
      </c>
      <c r="C55" s="48" t="s">
        <v>50</v>
      </c>
      <c r="D55" s="49" t="s">
        <v>72</v>
      </c>
      <c r="E55" s="48" t="s">
        <v>147</v>
      </c>
      <c r="F55" s="28">
        <v>0.03648148148148148</v>
      </c>
      <c r="G55" s="28">
        <v>0.03648148148148148</v>
      </c>
      <c r="H55" s="12" t="str">
        <f t="shared" si="0"/>
        <v>5.15/km</v>
      </c>
      <c r="I55" s="13">
        <f>G55-$G$5</f>
        <v>0.012395833333333335</v>
      </c>
      <c r="J55" s="13">
        <f>G55-INDEX($G$5:$G$236,MATCH(D55,$D$5:$D$236,0))</f>
        <v>0.011168981481481481</v>
      </c>
    </row>
    <row r="56" spans="1:10" ht="15" customHeight="1">
      <c r="A56" s="12">
        <v>52</v>
      </c>
      <c r="B56" s="48" t="s">
        <v>184</v>
      </c>
      <c r="C56" s="48" t="s">
        <v>38</v>
      </c>
      <c r="D56" s="49" t="s">
        <v>81</v>
      </c>
      <c r="E56" s="48" t="s">
        <v>162</v>
      </c>
      <c r="F56" s="28">
        <v>0.03664351851851852</v>
      </c>
      <c r="G56" s="28">
        <v>0.03664351851851852</v>
      </c>
      <c r="H56" s="12" t="str">
        <f t="shared" si="0"/>
        <v>5.17/km</v>
      </c>
      <c r="I56" s="13">
        <f>G56-$G$5</f>
        <v>0.012557870370370372</v>
      </c>
      <c r="J56" s="13">
        <f>G56-INDEX($G$5:$G$236,MATCH(D56,$D$5:$D$236,0))</f>
        <v>0.006469907407407407</v>
      </c>
    </row>
    <row r="57" spans="1:10" ht="15" customHeight="1">
      <c r="A57" s="12">
        <v>53</v>
      </c>
      <c r="B57" s="48" t="s">
        <v>182</v>
      </c>
      <c r="C57" s="48" t="s">
        <v>16</v>
      </c>
      <c r="D57" s="49" t="s">
        <v>77</v>
      </c>
      <c r="E57" s="48" t="s">
        <v>101</v>
      </c>
      <c r="F57" s="28">
        <v>0.03678240740740741</v>
      </c>
      <c r="G57" s="28">
        <v>0.03678240740740741</v>
      </c>
      <c r="H57" s="12" t="str">
        <f t="shared" si="0"/>
        <v>5.18/km</v>
      </c>
      <c r="I57" s="13">
        <f>G57-$G$5</f>
        <v>0.012696759259259262</v>
      </c>
      <c r="J57" s="13">
        <f>G57-INDEX($G$5:$G$236,MATCH(D57,$D$5:$D$236,0))</f>
        <v>0.0025462962962962965</v>
      </c>
    </row>
    <row r="58" spans="1:10" ht="15" customHeight="1">
      <c r="A58" s="12">
        <v>54</v>
      </c>
      <c r="B58" s="48" t="s">
        <v>185</v>
      </c>
      <c r="C58" s="48" t="s">
        <v>45</v>
      </c>
      <c r="D58" s="49" t="s">
        <v>82</v>
      </c>
      <c r="E58" s="48" t="s">
        <v>134</v>
      </c>
      <c r="F58" s="28">
        <v>0.03686342592592593</v>
      </c>
      <c r="G58" s="28">
        <v>0.03686342592592593</v>
      </c>
      <c r="H58" s="12" t="str">
        <f t="shared" si="0"/>
        <v>5.19/km</v>
      </c>
      <c r="I58" s="13">
        <f>G58-$G$5</f>
        <v>0.012777777777777784</v>
      </c>
      <c r="J58" s="13">
        <f>G58-INDEX($G$5:$G$236,MATCH(D58,$D$5:$D$236,0))</f>
        <v>0.007893518518518525</v>
      </c>
    </row>
    <row r="59" spans="1:10" ht="15" customHeight="1">
      <c r="A59" s="12">
        <v>55</v>
      </c>
      <c r="B59" s="48" t="s">
        <v>64</v>
      </c>
      <c r="C59" s="48" t="s">
        <v>14</v>
      </c>
      <c r="D59" s="49" t="s">
        <v>74</v>
      </c>
      <c r="E59" s="48" t="s">
        <v>134</v>
      </c>
      <c r="F59" s="28">
        <v>0.03686342592592593</v>
      </c>
      <c r="G59" s="28">
        <v>0.03686342592592593</v>
      </c>
      <c r="H59" s="12" t="str">
        <f t="shared" si="0"/>
        <v>5.19/km</v>
      </c>
      <c r="I59" s="13">
        <f>G59-$G$5</f>
        <v>0.012777777777777784</v>
      </c>
      <c r="J59" s="13">
        <f>G59-INDEX($G$5:$G$236,MATCH(D59,$D$5:$D$236,0))</f>
        <v>0.008750000000000004</v>
      </c>
    </row>
    <row r="60" spans="1:10" ht="15" customHeight="1">
      <c r="A60" s="12">
        <v>56</v>
      </c>
      <c r="B60" s="48" t="s">
        <v>186</v>
      </c>
      <c r="C60" s="48" t="s">
        <v>33</v>
      </c>
      <c r="D60" s="49" t="s">
        <v>73</v>
      </c>
      <c r="E60" s="48" t="s">
        <v>62</v>
      </c>
      <c r="F60" s="28">
        <v>0.03686342592592593</v>
      </c>
      <c r="G60" s="28">
        <v>0.03686342592592593</v>
      </c>
      <c r="H60" s="12" t="str">
        <f t="shared" si="0"/>
        <v>5.19/km</v>
      </c>
      <c r="I60" s="13">
        <f>G60-$G$5</f>
        <v>0.012777777777777784</v>
      </c>
      <c r="J60" s="13">
        <f>G60-INDEX($G$5:$G$236,MATCH(D60,$D$5:$D$236,0))</f>
        <v>0.008761574074074078</v>
      </c>
    </row>
    <row r="61" spans="1:10" ht="15" customHeight="1">
      <c r="A61" s="12">
        <v>57</v>
      </c>
      <c r="B61" s="48" t="s">
        <v>187</v>
      </c>
      <c r="C61" s="48" t="s">
        <v>188</v>
      </c>
      <c r="D61" s="49" t="s">
        <v>74</v>
      </c>
      <c r="E61" s="48" t="s">
        <v>59</v>
      </c>
      <c r="F61" s="28">
        <v>0.03719907407407407</v>
      </c>
      <c r="G61" s="28">
        <v>0.03719907407407407</v>
      </c>
      <c r="H61" s="12" t="str">
        <f t="shared" si="0"/>
        <v>5.21/km</v>
      </c>
      <c r="I61" s="13">
        <f>G61-$G$5</f>
        <v>0.013113425925925924</v>
      </c>
      <c r="J61" s="13">
        <f>G61-INDEX($G$5:$G$236,MATCH(D61,$D$5:$D$236,0))</f>
        <v>0.009085648148148145</v>
      </c>
    </row>
    <row r="62" spans="1:10" ht="15" customHeight="1">
      <c r="A62" s="12">
        <v>58</v>
      </c>
      <c r="B62" s="48" t="s">
        <v>189</v>
      </c>
      <c r="C62" s="48" t="s">
        <v>97</v>
      </c>
      <c r="D62" s="49" t="s">
        <v>81</v>
      </c>
      <c r="E62" s="48" t="s">
        <v>162</v>
      </c>
      <c r="F62" s="28">
        <v>0.03721064814814815</v>
      </c>
      <c r="G62" s="28">
        <v>0.03721064814814815</v>
      </c>
      <c r="H62" s="12" t="str">
        <f t="shared" si="0"/>
        <v>5.22/km</v>
      </c>
      <c r="I62" s="13">
        <f>G62-$G$5</f>
        <v>0.013125000000000005</v>
      </c>
      <c r="J62" s="13">
        <f>G62-INDEX($G$5:$G$236,MATCH(D62,$D$5:$D$236,0))</f>
        <v>0.0070370370370370396</v>
      </c>
    </row>
    <row r="63" spans="1:10" ht="15" customHeight="1">
      <c r="A63" s="24">
        <v>59</v>
      </c>
      <c r="B63" s="52" t="s">
        <v>112</v>
      </c>
      <c r="C63" s="52" t="s">
        <v>190</v>
      </c>
      <c r="D63" s="53" t="s">
        <v>74</v>
      </c>
      <c r="E63" s="52" t="s">
        <v>28</v>
      </c>
      <c r="F63" s="31">
        <v>0.03751157407407407</v>
      </c>
      <c r="G63" s="31">
        <v>0.03751157407407407</v>
      </c>
      <c r="H63" s="24" t="str">
        <f t="shared" si="0"/>
        <v>5.24/km</v>
      </c>
      <c r="I63" s="25">
        <f>G63-$G$5</f>
        <v>0.013425925925925924</v>
      </c>
      <c r="J63" s="25">
        <f>G63-INDEX($G$5:$G$236,MATCH(D63,$D$5:$D$236,0))</f>
        <v>0.009398148148148145</v>
      </c>
    </row>
    <row r="64" spans="1:10" ht="15" customHeight="1">
      <c r="A64" s="12">
        <v>60</v>
      </c>
      <c r="B64" s="48" t="s">
        <v>191</v>
      </c>
      <c r="C64" s="48" t="s">
        <v>53</v>
      </c>
      <c r="D64" s="49" t="s">
        <v>80</v>
      </c>
      <c r="E64" s="48" t="s">
        <v>101</v>
      </c>
      <c r="F64" s="28">
        <v>0.03755787037037037</v>
      </c>
      <c r="G64" s="28">
        <v>0.03755787037037037</v>
      </c>
      <c r="H64" s="12" t="str">
        <f t="shared" si="0"/>
        <v>5.25/km</v>
      </c>
      <c r="I64" s="13">
        <f>G64-$G$5</f>
        <v>0.013472222222222226</v>
      </c>
      <c r="J64" s="13">
        <f>G64-INDEX($G$5:$G$236,MATCH(D64,$D$5:$D$236,0))</f>
        <v>0.00346064814814815</v>
      </c>
    </row>
    <row r="65" spans="1:10" ht="15" customHeight="1">
      <c r="A65" s="12">
        <v>61</v>
      </c>
      <c r="B65" s="48" t="s">
        <v>115</v>
      </c>
      <c r="C65" s="48" t="s">
        <v>104</v>
      </c>
      <c r="D65" s="49" t="s">
        <v>73</v>
      </c>
      <c r="E65" s="48" t="s">
        <v>101</v>
      </c>
      <c r="F65" s="28">
        <v>0.037662037037037036</v>
      </c>
      <c r="G65" s="28">
        <v>0.037662037037037036</v>
      </c>
      <c r="H65" s="12" t="str">
        <f t="shared" si="0"/>
        <v>5.25/km</v>
      </c>
      <c r="I65" s="13">
        <f>G65-$G$5</f>
        <v>0.013576388888888888</v>
      </c>
      <c r="J65" s="13">
        <f>G65-INDEX($G$5:$G$236,MATCH(D65,$D$5:$D$236,0))</f>
        <v>0.009560185185185182</v>
      </c>
    </row>
    <row r="66" spans="1:10" ht="15" customHeight="1">
      <c r="A66" s="12">
        <v>62</v>
      </c>
      <c r="B66" s="48" t="s">
        <v>111</v>
      </c>
      <c r="C66" s="48" t="s">
        <v>50</v>
      </c>
      <c r="D66" s="49" t="s">
        <v>75</v>
      </c>
      <c r="E66" s="48" t="s">
        <v>192</v>
      </c>
      <c r="F66" s="28">
        <v>0.037696759259259256</v>
      </c>
      <c r="G66" s="28">
        <v>0.037696759259259256</v>
      </c>
      <c r="H66" s="12" t="str">
        <f t="shared" si="0"/>
        <v>5.26/km</v>
      </c>
      <c r="I66" s="13">
        <f>G66-$G$5</f>
        <v>0.013611111111111109</v>
      </c>
      <c r="J66" s="13">
        <f>G66-INDEX($G$5:$G$236,MATCH(D66,$D$5:$D$236,0))</f>
        <v>0.011736111111111107</v>
      </c>
    </row>
    <row r="67" spans="1:10" ht="15" customHeight="1">
      <c r="A67" s="24">
        <v>63</v>
      </c>
      <c r="B67" s="52" t="s">
        <v>193</v>
      </c>
      <c r="C67" s="52" t="s">
        <v>194</v>
      </c>
      <c r="D67" s="53" t="s">
        <v>74</v>
      </c>
      <c r="E67" s="52" t="s">
        <v>28</v>
      </c>
      <c r="F67" s="31">
        <v>0.037731481481481484</v>
      </c>
      <c r="G67" s="31">
        <v>0.037731481481481484</v>
      </c>
      <c r="H67" s="24" t="str">
        <f t="shared" si="0"/>
        <v>5.26/km</v>
      </c>
      <c r="I67" s="25">
        <f>G67-$G$5</f>
        <v>0.013645833333333336</v>
      </c>
      <c r="J67" s="25">
        <f>G67-INDEX($G$5:$G$236,MATCH(D67,$D$5:$D$236,0))</f>
        <v>0.009618055555555557</v>
      </c>
    </row>
    <row r="68" spans="1:10" ht="15" customHeight="1">
      <c r="A68" s="12">
        <v>64</v>
      </c>
      <c r="B68" s="48" t="s">
        <v>195</v>
      </c>
      <c r="C68" s="48" t="s">
        <v>196</v>
      </c>
      <c r="D68" s="49" t="s">
        <v>77</v>
      </c>
      <c r="E68" s="48" t="s">
        <v>62</v>
      </c>
      <c r="F68" s="28">
        <v>0.03805555555555556</v>
      </c>
      <c r="G68" s="28">
        <v>0.03805555555555556</v>
      </c>
      <c r="H68" s="12" t="str">
        <f t="shared" si="0"/>
        <v>5.29/km</v>
      </c>
      <c r="I68" s="13">
        <f>G68-$G$5</f>
        <v>0.01396990740740741</v>
      </c>
      <c r="J68" s="13">
        <f>G68-INDEX($G$5:$G$236,MATCH(D68,$D$5:$D$236,0))</f>
        <v>0.0038194444444444448</v>
      </c>
    </row>
    <row r="69" spans="1:10" ht="15" customHeight="1">
      <c r="A69" s="12">
        <v>65</v>
      </c>
      <c r="B69" s="48" t="s">
        <v>117</v>
      </c>
      <c r="C69" s="48" t="s">
        <v>197</v>
      </c>
      <c r="D69" s="49" t="s">
        <v>85</v>
      </c>
      <c r="E69" s="48" t="s">
        <v>37</v>
      </c>
      <c r="F69" s="28">
        <v>0.03813657407407407</v>
      </c>
      <c r="G69" s="28">
        <v>0.03813657407407407</v>
      </c>
      <c r="H69" s="12" t="str">
        <f t="shared" si="0"/>
        <v>5.30/km</v>
      </c>
      <c r="I69" s="13">
        <f>G69-$G$5</f>
        <v>0.014050925925925925</v>
      </c>
      <c r="J69" s="13">
        <f>G69-INDEX($G$5:$G$236,MATCH(D69,$D$5:$D$236,0))</f>
        <v>0.0023148148148148112</v>
      </c>
    </row>
    <row r="70" spans="1:10" ht="15" customHeight="1">
      <c r="A70" s="24">
        <v>66</v>
      </c>
      <c r="B70" s="52" t="s">
        <v>198</v>
      </c>
      <c r="C70" s="52" t="s">
        <v>199</v>
      </c>
      <c r="D70" s="53" t="s">
        <v>81</v>
      </c>
      <c r="E70" s="52" t="s">
        <v>28</v>
      </c>
      <c r="F70" s="31">
        <v>0.03913194444444445</v>
      </c>
      <c r="G70" s="31">
        <v>0.03913194444444445</v>
      </c>
      <c r="H70" s="24" t="str">
        <f>TEXT(INT((HOUR(G70)*3600+MINUTE(G70)*60+SECOND(G70))/$J$3/60),"0")&amp;"."&amp;TEXT(MOD((HOUR(G70)*3600+MINUTE(G70)*60+SECOND(G70))/$J$3,60),"00")&amp;"/km"</f>
        <v>5.38/km</v>
      </c>
      <c r="I70" s="25">
        <f>G70-$G$5</f>
        <v>0.0150462962962963</v>
      </c>
      <c r="J70" s="25">
        <f>G70-INDEX($G$5:$G$236,MATCH(D70,$D$5:$D$236,0))</f>
        <v>0.008958333333333336</v>
      </c>
    </row>
    <row r="71" spans="1:10" ht="15" customHeight="1">
      <c r="A71" s="12">
        <v>67</v>
      </c>
      <c r="B71" s="48" t="s">
        <v>46</v>
      </c>
      <c r="C71" s="48" t="s">
        <v>102</v>
      </c>
      <c r="D71" s="49" t="s">
        <v>84</v>
      </c>
      <c r="E71" s="48" t="s">
        <v>134</v>
      </c>
      <c r="F71" s="28">
        <v>0.03951388888888889</v>
      </c>
      <c r="G71" s="28">
        <v>0.03951388888888889</v>
      </c>
      <c r="H71" s="12" t="str">
        <f>TEXT(INT((HOUR(G71)*3600+MINUTE(G71)*60+SECOND(G71))/$J$3/60),"0")&amp;"."&amp;TEXT(MOD((HOUR(G71)*3600+MINUTE(G71)*60+SECOND(G71))/$J$3,60),"00")&amp;"/km"</f>
        <v>5.41/km</v>
      </c>
      <c r="I71" s="13">
        <f>G71-$G$5</f>
        <v>0.015428240740740742</v>
      </c>
      <c r="J71" s="13">
        <f>G71-INDEX($G$5:$G$236,MATCH(D71,$D$5:$D$236,0))</f>
        <v>0</v>
      </c>
    </row>
    <row r="72" spans="1:10" ht="15" customHeight="1">
      <c r="A72" s="12">
        <v>68</v>
      </c>
      <c r="B72" s="48" t="s">
        <v>200</v>
      </c>
      <c r="C72" s="48" t="s">
        <v>27</v>
      </c>
      <c r="D72" s="49" t="s">
        <v>78</v>
      </c>
      <c r="E72" s="48" t="s">
        <v>44</v>
      </c>
      <c r="F72" s="28">
        <v>0.039560185185185184</v>
      </c>
      <c r="G72" s="28">
        <v>0.039560185185185184</v>
      </c>
      <c r="H72" s="12" t="str">
        <f>TEXT(INT((HOUR(G72)*3600+MINUTE(G72)*60+SECOND(G72))/$J$3/60),"0")&amp;"."&amp;TEXT(MOD((HOUR(G72)*3600+MINUTE(G72)*60+SECOND(G72))/$J$3,60),"00")&amp;"/km"</f>
        <v>5.42/km</v>
      </c>
      <c r="I72" s="13">
        <f>G72-$G$5</f>
        <v>0.015474537037037037</v>
      </c>
      <c r="J72" s="13">
        <f>G72-INDEX($G$5:$G$236,MATCH(D72,$D$5:$D$236,0))</f>
        <v>0</v>
      </c>
    </row>
    <row r="73" spans="1:10" ht="15" customHeight="1">
      <c r="A73" s="24">
        <v>69</v>
      </c>
      <c r="B73" s="52" t="s">
        <v>98</v>
      </c>
      <c r="C73" s="52" t="s">
        <v>16</v>
      </c>
      <c r="D73" s="53" t="s">
        <v>72</v>
      </c>
      <c r="E73" s="52" t="s">
        <v>28</v>
      </c>
      <c r="F73" s="31">
        <v>0.039594907407407405</v>
      </c>
      <c r="G73" s="31">
        <v>0.039594907407407405</v>
      </c>
      <c r="H73" s="24" t="str">
        <f aca="true" t="shared" si="1" ref="H73:H88">TEXT(INT((HOUR(G73)*3600+MINUTE(G73)*60+SECOND(G73))/$J$3/60),"0")&amp;"."&amp;TEXT(MOD((HOUR(G73)*3600+MINUTE(G73)*60+SECOND(G73))/$J$3,60),"00")&amp;"/km"</f>
        <v>5.42/km</v>
      </c>
      <c r="I73" s="25">
        <f aca="true" t="shared" si="2" ref="I73:I88">G73-$G$5</f>
        <v>0.015509259259259257</v>
      </c>
      <c r="J73" s="25">
        <f>G73-INDEX($G$5:$G$236,MATCH(D73,$D$5:$D$236,0))</f>
        <v>0.014282407407407403</v>
      </c>
    </row>
    <row r="74" spans="1:10" ht="15" customHeight="1">
      <c r="A74" s="12">
        <v>70</v>
      </c>
      <c r="B74" s="48" t="s">
        <v>201</v>
      </c>
      <c r="C74" s="48" t="s">
        <v>20</v>
      </c>
      <c r="D74" s="49" t="s">
        <v>75</v>
      </c>
      <c r="E74" s="48" t="s">
        <v>202</v>
      </c>
      <c r="F74" s="28">
        <v>0.039594907407407405</v>
      </c>
      <c r="G74" s="28">
        <v>0.039594907407407405</v>
      </c>
      <c r="H74" s="12" t="str">
        <f t="shared" si="1"/>
        <v>5.42/km</v>
      </c>
      <c r="I74" s="13">
        <f t="shared" si="2"/>
        <v>0.015509259259259257</v>
      </c>
      <c r="J74" s="13">
        <f>G74-INDEX($G$5:$G$236,MATCH(D74,$D$5:$D$236,0))</f>
        <v>0.013634259259259256</v>
      </c>
    </row>
    <row r="75" spans="1:10" ht="15" customHeight="1">
      <c r="A75" s="12">
        <v>71</v>
      </c>
      <c r="B75" s="48" t="s">
        <v>110</v>
      </c>
      <c r="C75" s="48" t="s">
        <v>48</v>
      </c>
      <c r="D75" s="49" t="s">
        <v>75</v>
      </c>
      <c r="E75" s="48" t="s">
        <v>37</v>
      </c>
      <c r="F75" s="28">
        <v>0.03978009259259259</v>
      </c>
      <c r="G75" s="28">
        <v>0.03978009259259259</v>
      </c>
      <c r="H75" s="12" t="str">
        <f t="shared" si="1"/>
        <v>5.44/km</v>
      </c>
      <c r="I75" s="13">
        <f t="shared" si="2"/>
        <v>0.01569444444444444</v>
      </c>
      <c r="J75" s="13">
        <f>G75-INDEX($G$5:$G$236,MATCH(D75,$D$5:$D$236,0))</f>
        <v>0.01381944444444444</v>
      </c>
    </row>
    <row r="76" spans="1:10" ht="15" customHeight="1">
      <c r="A76" s="12">
        <v>72</v>
      </c>
      <c r="B76" s="48" t="s">
        <v>203</v>
      </c>
      <c r="C76" s="48" t="s">
        <v>14</v>
      </c>
      <c r="D76" s="49" t="s">
        <v>76</v>
      </c>
      <c r="E76" s="48" t="s">
        <v>71</v>
      </c>
      <c r="F76" s="28">
        <v>0.04027777777777778</v>
      </c>
      <c r="G76" s="28">
        <v>0.04027777777777778</v>
      </c>
      <c r="H76" s="12" t="str">
        <f t="shared" si="1"/>
        <v>5.48/km</v>
      </c>
      <c r="I76" s="13">
        <f t="shared" si="2"/>
        <v>0.016192129629629633</v>
      </c>
      <c r="J76" s="13">
        <f>G76-INDEX($G$5:$G$236,MATCH(D76,$D$5:$D$236,0))</f>
        <v>0.007685185185185191</v>
      </c>
    </row>
    <row r="77" spans="1:10" ht="15" customHeight="1">
      <c r="A77" s="12">
        <v>73</v>
      </c>
      <c r="B77" s="48" t="s">
        <v>204</v>
      </c>
      <c r="C77" s="48" t="s">
        <v>17</v>
      </c>
      <c r="D77" s="49" t="s">
        <v>75</v>
      </c>
      <c r="E77" s="48" t="s">
        <v>40</v>
      </c>
      <c r="F77" s="28">
        <v>0.040497685185185185</v>
      </c>
      <c r="G77" s="28">
        <v>0.040497685185185185</v>
      </c>
      <c r="H77" s="12" t="str">
        <f t="shared" si="1"/>
        <v>5.50/km</v>
      </c>
      <c r="I77" s="13">
        <f t="shared" si="2"/>
        <v>0.016412037037037037</v>
      </c>
      <c r="J77" s="13">
        <f>G77-INDEX($G$5:$G$236,MATCH(D77,$D$5:$D$236,0))</f>
        <v>0.014537037037037036</v>
      </c>
    </row>
    <row r="78" spans="1:10" ht="15" customHeight="1">
      <c r="A78" s="12">
        <v>74</v>
      </c>
      <c r="B78" s="48" t="s">
        <v>205</v>
      </c>
      <c r="C78" s="48" t="s">
        <v>25</v>
      </c>
      <c r="D78" s="49" t="s">
        <v>77</v>
      </c>
      <c r="E78" s="48" t="s">
        <v>40</v>
      </c>
      <c r="F78" s="28">
        <v>0.04082175925925926</v>
      </c>
      <c r="G78" s="28">
        <v>0.04082175925925926</v>
      </c>
      <c r="H78" s="12" t="str">
        <f t="shared" si="1"/>
        <v>5.53/km</v>
      </c>
      <c r="I78" s="13">
        <f t="shared" si="2"/>
        <v>0.01673611111111111</v>
      </c>
      <c r="J78" s="13">
        <f>G78-INDEX($G$5:$G$236,MATCH(D78,$D$5:$D$236,0))</f>
        <v>0.006585648148148146</v>
      </c>
    </row>
    <row r="79" spans="1:10" ht="15" customHeight="1">
      <c r="A79" s="12">
        <v>75</v>
      </c>
      <c r="B79" s="48" t="s">
        <v>68</v>
      </c>
      <c r="C79" s="48" t="s">
        <v>116</v>
      </c>
      <c r="D79" s="49" t="s">
        <v>81</v>
      </c>
      <c r="E79" s="48" t="s">
        <v>36</v>
      </c>
      <c r="F79" s="28">
        <v>0.04101851851851852</v>
      </c>
      <c r="G79" s="28">
        <v>0.04101851851851852</v>
      </c>
      <c r="H79" s="12" t="str">
        <f t="shared" si="1"/>
        <v>5.54/km</v>
      </c>
      <c r="I79" s="13">
        <f t="shared" si="2"/>
        <v>0.01693287037037037</v>
      </c>
      <c r="J79" s="13">
        <f>G79-INDEX($G$5:$G$236,MATCH(D79,$D$5:$D$236,0))</f>
        <v>0.010844907407407404</v>
      </c>
    </row>
    <row r="80" spans="1:10" ht="15" customHeight="1">
      <c r="A80" s="12">
        <v>76</v>
      </c>
      <c r="B80" s="48" t="s">
        <v>94</v>
      </c>
      <c r="C80" s="48" t="s">
        <v>23</v>
      </c>
      <c r="D80" s="49" t="s">
        <v>74</v>
      </c>
      <c r="E80" s="48" t="s">
        <v>99</v>
      </c>
      <c r="F80" s="28">
        <v>0.042395833333333334</v>
      </c>
      <c r="G80" s="28">
        <v>0.042395833333333334</v>
      </c>
      <c r="H80" s="12" t="str">
        <f t="shared" si="1"/>
        <v>6.06/km</v>
      </c>
      <c r="I80" s="13">
        <f t="shared" si="2"/>
        <v>0.018310185185185186</v>
      </c>
      <c r="J80" s="13">
        <f>G80-INDEX($G$5:$G$236,MATCH(D80,$D$5:$D$236,0))</f>
        <v>0.014282407407407407</v>
      </c>
    </row>
    <row r="81" spans="1:10" ht="15" customHeight="1">
      <c r="A81" s="12">
        <v>77</v>
      </c>
      <c r="B81" s="48" t="s">
        <v>206</v>
      </c>
      <c r="C81" s="48" t="s">
        <v>19</v>
      </c>
      <c r="D81" s="49" t="s">
        <v>72</v>
      </c>
      <c r="E81" s="48" t="s">
        <v>65</v>
      </c>
      <c r="F81" s="28">
        <v>0.04334490740740741</v>
      </c>
      <c r="G81" s="28">
        <v>0.04334490740740741</v>
      </c>
      <c r="H81" s="12" t="str">
        <f t="shared" si="1"/>
        <v>6.15/km</v>
      </c>
      <c r="I81" s="13">
        <f t="shared" si="2"/>
        <v>0.01925925925925926</v>
      </c>
      <c r="J81" s="13">
        <f>G81-INDEX($G$5:$G$236,MATCH(D81,$D$5:$D$236,0))</f>
        <v>0.018032407407407407</v>
      </c>
    </row>
    <row r="82" spans="1:10" ht="15" customHeight="1">
      <c r="A82" s="12">
        <v>78</v>
      </c>
      <c r="B82" s="48" t="s">
        <v>57</v>
      </c>
      <c r="C82" s="48" t="s">
        <v>18</v>
      </c>
      <c r="D82" s="49" t="s">
        <v>86</v>
      </c>
      <c r="E82" s="48" t="s">
        <v>79</v>
      </c>
      <c r="F82" s="28">
        <v>0.044583333333333336</v>
      </c>
      <c r="G82" s="28">
        <v>0.044583333333333336</v>
      </c>
      <c r="H82" s="12" t="str">
        <f t="shared" si="1"/>
        <v>6.25/km</v>
      </c>
      <c r="I82" s="13">
        <f t="shared" si="2"/>
        <v>0.020497685185185188</v>
      </c>
      <c r="J82" s="13">
        <f>G82-INDEX($G$5:$G$236,MATCH(D82,$D$5:$D$236,0))</f>
        <v>0.020497685185185188</v>
      </c>
    </row>
    <row r="83" spans="1:10" ht="15" customHeight="1">
      <c r="A83" s="12">
        <v>79</v>
      </c>
      <c r="B83" s="48" t="s">
        <v>207</v>
      </c>
      <c r="C83" s="48" t="s">
        <v>43</v>
      </c>
      <c r="D83" s="49" t="s">
        <v>82</v>
      </c>
      <c r="E83" s="48" t="s">
        <v>147</v>
      </c>
      <c r="F83" s="28">
        <v>0.04638888888888889</v>
      </c>
      <c r="G83" s="28">
        <v>0.04638888888888889</v>
      </c>
      <c r="H83" s="12" t="str">
        <f t="shared" si="1"/>
        <v>6.41/km</v>
      </c>
      <c r="I83" s="13">
        <f t="shared" si="2"/>
        <v>0.02230324074074074</v>
      </c>
      <c r="J83" s="13">
        <f>G83-INDEX($G$5:$G$236,MATCH(D83,$D$5:$D$236,0))</f>
        <v>0.017418981481481483</v>
      </c>
    </row>
    <row r="84" spans="1:10" ht="15" customHeight="1">
      <c r="A84" s="12">
        <v>80</v>
      </c>
      <c r="B84" s="48" t="s">
        <v>208</v>
      </c>
      <c r="C84" s="48" t="s">
        <v>49</v>
      </c>
      <c r="D84" s="49" t="s">
        <v>76</v>
      </c>
      <c r="E84" s="48" t="s">
        <v>134</v>
      </c>
      <c r="F84" s="28">
        <v>0.04658564814814815</v>
      </c>
      <c r="G84" s="28">
        <v>0.04658564814814815</v>
      </c>
      <c r="H84" s="12" t="str">
        <f t="shared" si="1"/>
        <v>6.43/km</v>
      </c>
      <c r="I84" s="13">
        <f t="shared" si="2"/>
        <v>0.0225</v>
      </c>
      <c r="J84" s="13">
        <f>G84-INDEX($G$5:$G$236,MATCH(D84,$D$5:$D$236,0))</f>
        <v>0.013993055555555557</v>
      </c>
    </row>
    <row r="85" spans="1:10" ht="15" customHeight="1">
      <c r="A85" s="12">
        <v>81</v>
      </c>
      <c r="B85" s="48" t="s">
        <v>209</v>
      </c>
      <c r="C85" s="48" t="s">
        <v>63</v>
      </c>
      <c r="D85" s="49" t="s">
        <v>81</v>
      </c>
      <c r="E85" s="48" t="s">
        <v>99</v>
      </c>
      <c r="F85" s="28">
        <v>0.04738425925925926</v>
      </c>
      <c r="G85" s="28">
        <v>0.04738425925925926</v>
      </c>
      <c r="H85" s="12" t="str">
        <f t="shared" si="1"/>
        <v>6.49/km</v>
      </c>
      <c r="I85" s="13">
        <f t="shared" si="2"/>
        <v>0.02329861111111111</v>
      </c>
      <c r="J85" s="13">
        <f>G85-INDEX($G$5:$G$236,MATCH(D85,$D$5:$D$236,0))</f>
        <v>0.017210648148148145</v>
      </c>
    </row>
    <row r="86" spans="1:10" ht="15" customHeight="1">
      <c r="A86" s="12">
        <v>82</v>
      </c>
      <c r="B86" s="48" t="s">
        <v>210</v>
      </c>
      <c r="C86" s="48" t="s">
        <v>51</v>
      </c>
      <c r="D86" s="49" t="s">
        <v>106</v>
      </c>
      <c r="E86" s="48" t="s">
        <v>134</v>
      </c>
      <c r="F86" s="28">
        <v>0.04957175925925925</v>
      </c>
      <c r="G86" s="28">
        <v>0.04957175925925925</v>
      </c>
      <c r="H86" s="12" t="str">
        <f t="shared" si="1"/>
        <v>7.08/km</v>
      </c>
      <c r="I86" s="13">
        <f t="shared" si="2"/>
        <v>0.025486111111111105</v>
      </c>
      <c r="J86" s="13">
        <f>G86-INDEX($G$5:$G$236,MATCH(D86,$D$5:$D$236,0))</f>
        <v>0</v>
      </c>
    </row>
    <row r="87" spans="1:10" ht="15" customHeight="1">
      <c r="A87" s="12">
        <v>83</v>
      </c>
      <c r="B87" s="48" t="s">
        <v>211</v>
      </c>
      <c r="C87" s="48" t="s">
        <v>56</v>
      </c>
      <c r="D87" s="49" t="s">
        <v>78</v>
      </c>
      <c r="E87" s="48" t="s">
        <v>212</v>
      </c>
      <c r="F87" s="28">
        <v>0.04987268518518518</v>
      </c>
      <c r="G87" s="28">
        <v>0.04987268518518518</v>
      </c>
      <c r="H87" s="12" t="str">
        <f t="shared" si="1"/>
        <v>7.11/km</v>
      </c>
      <c r="I87" s="13">
        <f t="shared" si="2"/>
        <v>0.025787037037037032</v>
      </c>
      <c r="J87" s="13">
        <f>G87-INDEX($G$5:$G$236,MATCH(D87,$D$5:$D$236,0))</f>
        <v>0.010312499999999995</v>
      </c>
    </row>
    <row r="88" spans="1:10" ht="15" customHeight="1">
      <c r="A88" s="36">
        <v>84</v>
      </c>
      <c r="B88" s="50" t="s">
        <v>213</v>
      </c>
      <c r="C88" s="50" t="s">
        <v>214</v>
      </c>
      <c r="D88" s="51" t="s">
        <v>85</v>
      </c>
      <c r="E88" s="50" t="s">
        <v>134</v>
      </c>
      <c r="F88" s="37">
        <v>0.05030092592592592</v>
      </c>
      <c r="G88" s="37">
        <v>0.05030092592592592</v>
      </c>
      <c r="H88" s="36" t="str">
        <f t="shared" si="1"/>
        <v>7.15/km</v>
      </c>
      <c r="I88" s="38">
        <f t="shared" si="2"/>
        <v>0.026215277777777775</v>
      </c>
      <c r="J88" s="38">
        <f>G88-INDEX($G$5:$G$236,MATCH(D88,$D$5:$D$236,0))</f>
        <v>0.014479166666666661</v>
      </c>
    </row>
  </sheetData>
  <sheetProtection/>
  <autoFilter ref="A4:J8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2" t="str">
        <f>Individuale!A1</f>
        <v>Run for Biodiversity</v>
      </c>
      <c r="B1" s="43"/>
      <c r="C1" s="44"/>
    </row>
    <row r="2" spans="1:3" ht="24" customHeight="1">
      <c r="A2" s="40" t="str">
        <f>Individuale!A2</f>
        <v>2ª edizione</v>
      </c>
      <c r="B2" s="40"/>
      <c r="C2" s="40"/>
    </row>
    <row r="3" spans="1:3" ht="24" customHeight="1">
      <c r="A3" s="45" t="str">
        <f>Individuale!A3</f>
        <v>Maccarese - Roma (RM) Italia - Domenica 27/09/2015</v>
      </c>
      <c r="B3" s="45"/>
      <c r="C3" s="4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0">
        <v>1</v>
      </c>
      <c r="B5" s="19" t="s">
        <v>134</v>
      </c>
      <c r="C5" s="32">
        <v>11</v>
      </c>
    </row>
    <row r="6" spans="1:3" ht="15" customHeight="1">
      <c r="A6" s="26">
        <v>2</v>
      </c>
      <c r="B6" s="27" t="s">
        <v>28</v>
      </c>
      <c r="C6" s="35">
        <v>8</v>
      </c>
    </row>
    <row r="7" spans="1:3" ht="15" customHeight="1">
      <c r="A7" s="18">
        <v>3</v>
      </c>
      <c r="B7" s="17" t="s">
        <v>101</v>
      </c>
      <c r="C7" s="33">
        <v>5</v>
      </c>
    </row>
    <row r="8" spans="1:3" ht="15" customHeight="1">
      <c r="A8" s="18">
        <v>4</v>
      </c>
      <c r="B8" s="17" t="s">
        <v>65</v>
      </c>
      <c r="C8" s="33">
        <v>4</v>
      </c>
    </row>
    <row r="9" spans="1:3" ht="15" customHeight="1">
      <c r="A9" s="18">
        <v>5</v>
      </c>
      <c r="B9" s="17" t="s">
        <v>36</v>
      </c>
      <c r="C9" s="33">
        <v>4</v>
      </c>
    </row>
    <row r="10" spans="1:3" ht="15" customHeight="1">
      <c r="A10" s="18">
        <v>6</v>
      </c>
      <c r="B10" s="17" t="s">
        <v>147</v>
      </c>
      <c r="C10" s="33">
        <v>3</v>
      </c>
    </row>
    <row r="11" spans="1:3" ht="15" customHeight="1">
      <c r="A11" s="18">
        <v>7</v>
      </c>
      <c r="B11" s="17" t="s">
        <v>162</v>
      </c>
      <c r="C11" s="33">
        <v>3</v>
      </c>
    </row>
    <row r="12" spans="1:3" ht="15" customHeight="1">
      <c r="A12" s="18">
        <v>8</v>
      </c>
      <c r="B12" s="17" t="s">
        <v>40</v>
      </c>
      <c r="C12" s="33">
        <v>3</v>
      </c>
    </row>
    <row r="13" spans="1:3" ht="15" customHeight="1">
      <c r="A13" s="18">
        <v>9</v>
      </c>
      <c r="B13" s="17" t="s">
        <v>176</v>
      </c>
      <c r="C13" s="33">
        <v>2</v>
      </c>
    </row>
    <row r="14" spans="1:3" ht="15" customHeight="1">
      <c r="A14" s="18">
        <v>10</v>
      </c>
      <c r="B14" s="17" t="s">
        <v>89</v>
      </c>
      <c r="C14" s="33">
        <v>2</v>
      </c>
    </row>
    <row r="15" spans="1:3" ht="15" customHeight="1">
      <c r="A15" s="18">
        <v>11</v>
      </c>
      <c r="B15" s="17" t="s">
        <v>99</v>
      </c>
      <c r="C15" s="33">
        <v>2</v>
      </c>
    </row>
    <row r="16" spans="1:3" ht="15" customHeight="1">
      <c r="A16" s="18">
        <v>12</v>
      </c>
      <c r="B16" s="17" t="s">
        <v>83</v>
      </c>
      <c r="C16" s="33">
        <v>2</v>
      </c>
    </row>
    <row r="17" spans="1:3" ht="15" customHeight="1">
      <c r="A17" s="18">
        <v>13</v>
      </c>
      <c r="B17" s="17" t="s">
        <v>62</v>
      </c>
      <c r="C17" s="33">
        <v>2</v>
      </c>
    </row>
    <row r="18" spans="1:3" ht="15" customHeight="1">
      <c r="A18" s="18">
        <v>14</v>
      </c>
      <c r="B18" s="17" t="s">
        <v>91</v>
      </c>
      <c r="C18" s="33">
        <v>2</v>
      </c>
    </row>
    <row r="19" spans="1:3" ht="15" customHeight="1">
      <c r="A19" s="18">
        <v>15</v>
      </c>
      <c r="B19" s="17" t="s">
        <v>37</v>
      </c>
      <c r="C19" s="33">
        <v>2</v>
      </c>
    </row>
    <row r="20" spans="1:3" ht="15" customHeight="1">
      <c r="A20" s="18">
        <v>16</v>
      </c>
      <c r="B20" s="17" t="s">
        <v>153</v>
      </c>
      <c r="C20" s="33">
        <v>2</v>
      </c>
    </row>
    <row r="21" spans="1:3" ht="15" customHeight="1">
      <c r="A21" s="18">
        <v>17</v>
      </c>
      <c r="B21" s="17" t="s">
        <v>88</v>
      </c>
      <c r="C21" s="33">
        <v>2</v>
      </c>
    </row>
    <row r="22" spans="1:3" ht="15" customHeight="1">
      <c r="A22" s="18">
        <v>18</v>
      </c>
      <c r="B22" s="17" t="s">
        <v>59</v>
      </c>
      <c r="C22" s="33">
        <v>1</v>
      </c>
    </row>
    <row r="23" spans="1:3" ht="15" customHeight="1">
      <c r="A23" s="18">
        <v>19</v>
      </c>
      <c r="B23" s="17" t="s">
        <v>61</v>
      </c>
      <c r="C23" s="33">
        <v>1</v>
      </c>
    </row>
    <row r="24" spans="1:3" ht="15" customHeight="1">
      <c r="A24" s="18">
        <v>20</v>
      </c>
      <c r="B24" s="17" t="s">
        <v>128</v>
      </c>
      <c r="C24" s="33">
        <v>1</v>
      </c>
    </row>
    <row r="25" spans="1:3" ht="15" customHeight="1">
      <c r="A25" s="18">
        <v>21</v>
      </c>
      <c r="B25" s="17" t="s">
        <v>140</v>
      </c>
      <c r="C25" s="33">
        <v>1</v>
      </c>
    </row>
    <row r="26" spans="1:3" ht="15" customHeight="1">
      <c r="A26" s="18">
        <v>22</v>
      </c>
      <c r="B26" s="17" t="s">
        <v>192</v>
      </c>
      <c r="C26" s="33">
        <v>1</v>
      </c>
    </row>
    <row r="27" spans="1:3" ht="15" customHeight="1">
      <c r="A27" s="18">
        <v>23</v>
      </c>
      <c r="B27" s="17" t="s">
        <v>107</v>
      </c>
      <c r="C27" s="33">
        <v>1</v>
      </c>
    </row>
    <row r="28" spans="1:3" ht="15" customHeight="1">
      <c r="A28" s="18">
        <v>24</v>
      </c>
      <c r="B28" s="17" t="s">
        <v>122</v>
      </c>
      <c r="C28" s="33">
        <v>1</v>
      </c>
    </row>
    <row r="29" spans="1:3" ht="15" customHeight="1">
      <c r="A29" s="18">
        <v>25</v>
      </c>
      <c r="B29" s="17" t="s">
        <v>155</v>
      </c>
      <c r="C29" s="33">
        <v>1</v>
      </c>
    </row>
    <row r="30" spans="1:3" ht="15" customHeight="1">
      <c r="A30" s="18">
        <v>26</v>
      </c>
      <c r="B30" s="17" t="s">
        <v>202</v>
      </c>
      <c r="C30" s="33">
        <v>1</v>
      </c>
    </row>
    <row r="31" spans="1:3" ht="15" customHeight="1">
      <c r="A31" s="18">
        <v>27</v>
      </c>
      <c r="B31" s="17" t="s">
        <v>52</v>
      </c>
      <c r="C31" s="33">
        <v>1</v>
      </c>
    </row>
    <row r="32" spans="1:3" ht="15" customHeight="1">
      <c r="A32" s="18">
        <v>28</v>
      </c>
      <c r="B32" s="17" t="s">
        <v>126</v>
      </c>
      <c r="C32" s="33">
        <v>1</v>
      </c>
    </row>
    <row r="33" spans="1:3" ht="15" customHeight="1">
      <c r="A33" s="18">
        <v>29</v>
      </c>
      <c r="B33" s="17" t="s">
        <v>54</v>
      </c>
      <c r="C33" s="33">
        <v>1</v>
      </c>
    </row>
    <row r="34" spans="1:3" ht="15" customHeight="1">
      <c r="A34" s="18">
        <v>30</v>
      </c>
      <c r="B34" s="17" t="s">
        <v>159</v>
      </c>
      <c r="C34" s="33">
        <v>1</v>
      </c>
    </row>
    <row r="35" spans="1:3" ht="15" customHeight="1">
      <c r="A35" s="18">
        <v>31</v>
      </c>
      <c r="B35" s="17" t="s">
        <v>167</v>
      </c>
      <c r="C35" s="33">
        <v>1</v>
      </c>
    </row>
    <row r="36" spans="1:3" ht="15" customHeight="1">
      <c r="A36" s="18">
        <v>32</v>
      </c>
      <c r="B36" s="17" t="s">
        <v>212</v>
      </c>
      <c r="C36" s="33">
        <v>1</v>
      </c>
    </row>
    <row r="37" spans="1:3" ht="15" customHeight="1">
      <c r="A37" s="18">
        <v>33</v>
      </c>
      <c r="B37" s="17" t="s">
        <v>93</v>
      </c>
      <c r="C37" s="33">
        <v>1</v>
      </c>
    </row>
    <row r="38" spans="1:3" ht="15" customHeight="1">
      <c r="A38" s="18">
        <v>34</v>
      </c>
      <c r="B38" s="17" t="s">
        <v>95</v>
      </c>
      <c r="C38" s="33">
        <v>1</v>
      </c>
    </row>
    <row r="39" spans="1:3" ht="15" customHeight="1">
      <c r="A39" s="18">
        <v>35</v>
      </c>
      <c r="B39" s="17" t="s">
        <v>44</v>
      </c>
      <c r="C39" s="33">
        <v>1</v>
      </c>
    </row>
    <row r="40" spans="1:3" ht="15" customHeight="1">
      <c r="A40" s="18">
        <v>36</v>
      </c>
      <c r="B40" s="17" t="s">
        <v>139</v>
      </c>
      <c r="C40" s="33">
        <v>1</v>
      </c>
    </row>
    <row r="41" spans="1:3" ht="15" customHeight="1">
      <c r="A41" s="18">
        <v>37</v>
      </c>
      <c r="B41" s="17" t="s">
        <v>136</v>
      </c>
      <c r="C41" s="33">
        <v>1</v>
      </c>
    </row>
    <row r="42" spans="1:3" ht="15" customHeight="1">
      <c r="A42" s="18">
        <v>38</v>
      </c>
      <c r="B42" s="17" t="s">
        <v>71</v>
      </c>
      <c r="C42" s="33">
        <v>1</v>
      </c>
    </row>
    <row r="43" spans="1:3" ht="15" customHeight="1">
      <c r="A43" s="18">
        <v>39</v>
      </c>
      <c r="B43" s="17" t="s">
        <v>131</v>
      </c>
      <c r="C43" s="33">
        <v>1</v>
      </c>
    </row>
    <row r="44" spans="1:3" ht="15" customHeight="1">
      <c r="A44" s="18">
        <v>40</v>
      </c>
      <c r="B44" s="17" t="s">
        <v>79</v>
      </c>
      <c r="C44" s="33">
        <v>1</v>
      </c>
    </row>
    <row r="45" spans="1:3" ht="15" customHeight="1">
      <c r="A45" s="18">
        <v>41</v>
      </c>
      <c r="B45" s="17" t="s">
        <v>119</v>
      </c>
      <c r="C45" s="33">
        <v>1</v>
      </c>
    </row>
    <row r="46" spans="1:3" ht="15" customHeight="1">
      <c r="A46" s="21">
        <v>42</v>
      </c>
      <c r="B46" s="16" t="s">
        <v>149</v>
      </c>
      <c r="C46" s="34">
        <v>1</v>
      </c>
    </row>
    <row r="47" ht="12.75">
      <c r="C47" s="2">
        <f>SUM(C5:C46)</f>
        <v>84</v>
      </c>
    </row>
  </sheetData>
  <sheetProtection/>
  <autoFilter ref="A4:C4">
    <sortState ref="A5:C47">
      <sortCondition descending="1" sortBy="value" ref="C5:C4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2015-10-04T19:57:50Z</dcterms:modified>
  <cp:category/>
  <cp:version/>
  <cp:contentType/>
  <cp:contentStatus/>
</cp:coreProperties>
</file>