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'Individuale'!$A$4:$J$30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<sst xmlns="http://schemas.openxmlformats.org/spreadsheetml/2006/main" count="109" uniqueCount="70">
  <si>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</si>
  <si>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</si>
  <si>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</si>
  <si>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</si>
  <si>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</si>
  <si>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</si>
  <si>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</si>
  <si>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</si>
  <si>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</si>
  <si>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</si>
  <si>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</si>
  <si>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</si>
  <si>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SM40</t>
  </si>
  <si>
    <t>SM</t>
  </si>
  <si>
    <t>SM45</t>
  </si>
  <si>
    <t>SF40</t>
  </si>
  <si>
    <t>SM50</t>
  </si>
  <si>
    <t>SM65</t>
  </si>
  <si>
    <t>SM55</t>
  </si>
  <si>
    <t>SM60</t>
  </si>
  <si>
    <t>SF45</t>
  </si>
  <si>
    <t>SF</t>
  </si>
  <si>
    <t>UISP ROMA</t>
  </si>
  <si>
    <t>SF50</t>
  </si>
  <si>
    <t>SM70</t>
  </si>
  <si>
    <t>SF55</t>
  </si>
  <si>
    <t>SM75</t>
  </si>
  <si>
    <t>I GRILLI RUNNERS</t>
  </si>
  <si>
    <t>SF65</t>
  </si>
  <si>
    <t>SERVA MANUEL</t>
  </si>
  <si>
    <t>AMATORI PODISTICA TERNI</t>
  </si>
  <si>
    <t>VERNARELLI PIERO</t>
  </si>
  <si>
    <t>ASD ATLETICA ABRUZZO L'AQUILA</t>
  </si>
  <si>
    <t>CLERICI CORRADO</t>
  </si>
  <si>
    <t>ASA ASCOLI PICENO</t>
  </si>
  <si>
    <t>DE LUCA RAPONE VINCENZO</t>
  </si>
  <si>
    <t>ASD ENEA</t>
  </si>
  <si>
    <t>ZERVOS THI KIM THU</t>
  </si>
  <si>
    <t>FORHANS TEAM</t>
  </si>
  <si>
    <t>COSTANTINI MARIELE</t>
  </si>
  <si>
    <t>CASINI MARCELLA</t>
  </si>
  <si>
    <t>A.S.D. VILLA DE SANCTIS</t>
  </si>
  <si>
    <t>MASSARELLI GIORGIO</t>
  </si>
  <si>
    <t>A.S.D. RUNNERS RIETI TOUR</t>
  </si>
  <si>
    <t>ZOLLI FELICE</t>
  </si>
  <si>
    <t>ATLETICA CECCANO</t>
  </si>
  <si>
    <t>MANCINI ELISA</t>
  </si>
  <si>
    <t>GOLDEN CLUB RIMINI INTERNAT.</t>
  </si>
  <si>
    <t>MIZZON ALESSANDRO</t>
  </si>
  <si>
    <t>IACOBELLI LETIZIA</t>
  </si>
  <si>
    <t>A.S.D. AMATORI PODISTICA TERNI</t>
  </si>
  <si>
    <t>BESTIACO MARINO</t>
  </si>
  <si>
    <t>DI CICCO RAFFAELE</t>
  </si>
  <si>
    <t>ASD ATLETICO MONTEROTONDO</t>
  </si>
  <si>
    <t>SANTORI SILVIA</t>
  </si>
  <si>
    <t>RARU CARMEN</t>
  </si>
  <si>
    <t>PINTUS GIOVANNI</t>
  </si>
  <si>
    <t>RUGGERI NADIA</t>
  </si>
  <si>
    <t>BATTELLI PAOLO</t>
  </si>
  <si>
    <t>ORSINGHER ENZO</t>
  </si>
  <si>
    <t>ATL. VITA</t>
  </si>
  <si>
    <t>VEROLI FEDERICO</t>
  </si>
  <si>
    <t>MANCINI DOMENICO</t>
  </si>
  <si>
    <t>CIOCCHETTI SILVANA</t>
  </si>
  <si>
    <t>SCONOCCHIA RENZO</t>
  </si>
  <si>
    <t>QUOTIDIANO MARIA TERESA</t>
  </si>
  <si>
    <t>ANTONINI GIANLUIGI</t>
  </si>
  <si>
    <t>Giro delle Sette Chiese</t>
  </si>
  <si>
    <t>10ª edizione</t>
  </si>
  <si>
    <t>Amatrice (RI) Italia - Sabato 04/06/2016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</si>
</sst>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_-&quot;L.&quot;\ * #,##0_-;\-&quot;L.&quot;\ * #,##0_-;_-&quot;L.&quot;\ * &quot;-&quot;_-;_-@_-"/>
    <numFmt numFmtId="174" formatCode="_-&quot;L.&quot;\ * #,##0.00_-;\-&quot;L.&quot;\ * #,##0.00_-;_-&quot;L.&quot;\ * &quot;-&quot;??_-;_-@_-"/>
    <numFmt numFmtId="175" formatCode="&quot;€&quot;\ #,###,##0.00"/>
    <numFmt numFmtId="176" formatCode="#,###,##0.00"/>
    <numFmt numFmtId="177" formatCode="#,###,##0"/>
    <numFmt numFmtId="178" formatCode="[h]:mm:ss;@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2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171" fontId="0" fillId="0" borderId="0" xfId="0" applyNumberFormat="1" applyAlignment="1">
      <alignment horizontal="center"/>
    </xf>
    <xf numFmtId="17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21" fontId="7" fillId="0" borderId="17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9" xfId="36" applyFont="1" applyFill="1" applyBorder="1" applyAlignment="1" applyProtection="1">
      <alignment vertical="center"/>
      <protection/>
    </xf>
    <xf numFmtId="0" fontId="7" fillId="0" borderId="22" xfId="36" applyFont="1" applyFill="1" applyBorder="1" applyAlignment="1" applyProtection="1">
      <alignment vertical="center"/>
      <protection/>
    </xf>
    <xf numFmtId="0" fontId="7" fillId="0" borderId="23" xfId="36" applyFont="1" applyFill="1" applyBorder="1" applyAlignment="1" applyProtection="1">
      <alignment vertical="center"/>
      <protection/>
    </xf>
    <xf numFmtId="0" fontId="7" fillId="0" borderId="21" xfId="36" applyFont="1" applyFill="1" applyBorder="1" applyAlignment="1" applyProtection="1">
      <alignment vertical="center"/>
      <protection/>
    </xf>
    <xf numFmtId="0" fontId="7" fillId="0" borderId="24" xfId="36" applyFont="1" applyFill="1" applyBorder="1" applyAlignment="1" applyProtection="1">
      <alignment vertical="center"/>
      <protection/>
    </xf>
    <xf numFmtId="0" fontId="7" fillId="0" borderId="25" xfId="36" applyFont="1" applyFill="1" applyBorder="1" applyAlignment="1" applyProtection="1">
      <alignment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6" customWidth="1"/>
    <col min="8" max="10" width="10.7109375" style="1" customWidth="1"/>
  </cols>
  <sheetData>
    <row r="1" spans="1:10" ht="45" customHeight="1">
      <c r="A1" s="29" t="s">
        <v>67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68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69</v>
      </c>
      <c r="B3" s="31"/>
      <c r="C3" s="31"/>
      <c r="D3" s="31"/>
      <c r="E3" s="31"/>
      <c r="F3" s="31"/>
      <c r="G3" s="31"/>
      <c r="H3" s="31"/>
      <c r="I3" s="3" t="s">
        <v>0</v>
      </c>
      <c r="J3" s="4">
        <v>16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9" t="s">
        <v>29</v>
      </c>
      <c r="C5" s="42"/>
      <c r="D5" s="11" t="s">
        <v>13</v>
      </c>
      <c r="E5" s="27" t="s">
        <v>30</v>
      </c>
      <c r="F5" s="15">
        <v>0.043368055555555556</v>
      </c>
      <c r="G5" s="15">
        <v>0.043368055555555556</v>
      </c>
      <c r="H5" s="11" t="str">
        <f>TEXT(INT((HOUR(G5)*3600+MINUTE(G5)*60+SECOND(G5))/$J$3/60),"0")&amp;"."&amp;TEXT(MOD((HOUR(G5)*3600+MINUTE(G5)*60+SECOND(G5))/$J$3,60),"00")&amp;"/km"</f>
        <v>3.54/km</v>
      </c>
      <c r="I5" s="15">
        <f>G5-$G$5</f>
        <v>0</v>
      </c>
      <c r="J5" s="15">
        <f>G5-INDEX($G$5:$G$74,MATCH(D5,$D$5:$D$74,0))</f>
        <v>0</v>
      </c>
    </row>
    <row r="6" spans="1:10" s="10" customFormat="1" ht="15" customHeight="1">
      <c r="A6" s="12">
        <v>2</v>
      </c>
      <c r="B6" s="40" t="s">
        <v>31</v>
      </c>
      <c r="C6" s="43"/>
      <c r="D6" s="12" t="s">
        <v>18</v>
      </c>
      <c r="E6" s="28" t="s">
        <v>32</v>
      </c>
      <c r="F6" s="13">
        <v>0.04619212962962963</v>
      </c>
      <c r="G6" s="13">
        <v>0.04619212962962963</v>
      </c>
      <c r="H6" s="12" t="str">
        <f>TEXT(INT((HOUR(G6)*3600+MINUTE(G6)*60+SECOND(G6))/$J$3/60),"0")&amp;"."&amp;TEXT(MOD((HOUR(G6)*3600+MINUTE(G6)*60+SECOND(G6))/$J$3,60),"00")&amp;"/km"</f>
        <v>4.09/km</v>
      </c>
      <c r="I6" s="13">
        <f>G6-$G$5</f>
        <v>0.002824074074074076</v>
      </c>
      <c r="J6" s="13">
        <f>G6-INDEX($G$5:$G$74,MATCH(D6,$D$5:$D$74,0))</f>
        <v>0</v>
      </c>
    </row>
    <row r="7" spans="1:10" s="10" customFormat="1" ht="15" customHeight="1">
      <c r="A7" s="12">
        <v>3</v>
      </c>
      <c r="B7" s="40" t="s">
        <v>33</v>
      </c>
      <c r="C7" s="43"/>
      <c r="D7" s="12" t="s">
        <v>14</v>
      </c>
      <c r="E7" s="28" t="s">
        <v>34</v>
      </c>
      <c r="F7" s="13">
        <v>0.04693287037037037</v>
      </c>
      <c r="G7" s="13">
        <v>0.04693287037037037</v>
      </c>
      <c r="H7" s="12" t="str">
        <f aca="true" t="shared" si="0" ref="H7:H30">TEXT(INT((HOUR(G7)*3600+MINUTE(G7)*60+SECOND(G7))/$J$3/60),"0")&amp;"."&amp;TEXT(MOD((HOUR(G7)*3600+MINUTE(G7)*60+SECOND(G7))/$J$3,60),"00")&amp;"/km"</f>
        <v>4.13/km</v>
      </c>
      <c r="I7" s="13">
        <f aca="true" t="shared" si="1" ref="I7:I30">G7-$G$5</f>
        <v>0.0035648148148148123</v>
      </c>
      <c r="J7" s="13">
        <f>G7-INDEX($G$5:$G$74,MATCH(D7,$D$5:$D$74,0))</f>
        <v>0</v>
      </c>
    </row>
    <row r="8" spans="1:10" s="10" customFormat="1" ht="15" customHeight="1">
      <c r="A8" s="12">
        <v>4</v>
      </c>
      <c r="B8" s="40" t="s">
        <v>35</v>
      </c>
      <c r="C8" s="43"/>
      <c r="D8" s="12" t="s">
        <v>16</v>
      </c>
      <c r="E8" s="28" t="s">
        <v>36</v>
      </c>
      <c r="F8" s="13">
        <v>0.05408564814814815</v>
      </c>
      <c r="G8" s="13">
        <v>0.05408564814814815</v>
      </c>
      <c r="H8" s="12" t="str">
        <f t="shared" si="0"/>
        <v>4.52/km</v>
      </c>
      <c r="I8" s="13">
        <f t="shared" si="1"/>
        <v>0.010717592592592591</v>
      </c>
      <c r="J8" s="13">
        <f>G8-INDEX($G$5:$G$74,MATCH(D8,$D$5:$D$74,0))</f>
        <v>0</v>
      </c>
    </row>
    <row r="9" spans="1:10" s="10" customFormat="1" ht="15" customHeight="1">
      <c r="A9" s="12">
        <v>5</v>
      </c>
      <c r="B9" s="40" t="s">
        <v>37</v>
      </c>
      <c r="C9" s="43"/>
      <c r="D9" s="12" t="s">
        <v>23</v>
      </c>
      <c r="E9" s="28" t="s">
        <v>38</v>
      </c>
      <c r="F9" s="13">
        <v>0.05484953703703704</v>
      </c>
      <c r="G9" s="13">
        <v>0.05484953703703704</v>
      </c>
      <c r="H9" s="12" t="str">
        <f t="shared" si="0"/>
        <v>4.56/km</v>
      </c>
      <c r="I9" s="13">
        <f t="shared" si="1"/>
        <v>0.011481481481481481</v>
      </c>
      <c r="J9" s="13">
        <f>G9-INDEX($G$5:$G$74,MATCH(D9,$D$5:$D$74,0))</f>
        <v>0</v>
      </c>
    </row>
    <row r="10" spans="1:10" s="10" customFormat="1" ht="15" customHeight="1">
      <c r="A10" s="12">
        <v>6</v>
      </c>
      <c r="B10" s="40" t="s">
        <v>39</v>
      </c>
      <c r="C10" s="43"/>
      <c r="D10" s="12" t="s">
        <v>15</v>
      </c>
      <c r="E10" s="28" t="s">
        <v>34</v>
      </c>
      <c r="F10" s="13">
        <v>0.05486111111111111</v>
      </c>
      <c r="G10" s="13">
        <v>0.05486111111111111</v>
      </c>
      <c r="H10" s="12" t="str">
        <f t="shared" si="0"/>
        <v>4.56/km</v>
      </c>
      <c r="I10" s="13">
        <f t="shared" si="1"/>
        <v>0.011493055555555555</v>
      </c>
      <c r="J10" s="13">
        <f>G10-INDEX($G$5:$G$74,MATCH(D10,$D$5:$D$74,0))</f>
        <v>0</v>
      </c>
    </row>
    <row r="11" spans="1:10" s="10" customFormat="1" ht="15" customHeight="1">
      <c r="A11" s="12">
        <v>7</v>
      </c>
      <c r="B11" s="40" t="s">
        <v>40</v>
      </c>
      <c r="C11" s="43"/>
      <c r="D11" s="12" t="s">
        <v>23</v>
      </c>
      <c r="E11" s="28" t="s">
        <v>41</v>
      </c>
      <c r="F11" s="13">
        <v>0.055196759259259265</v>
      </c>
      <c r="G11" s="13">
        <v>0.055196759259259265</v>
      </c>
      <c r="H11" s="12" t="str">
        <f t="shared" si="0"/>
        <v>4.58/km</v>
      </c>
      <c r="I11" s="13">
        <f t="shared" si="1"/>
        <v>0.01182870370370371</v>
      </c>
      <c r="J11" s="13">
        <f>G11-INDEX($G$5:$G$74,MATCH(D11,$D$5:$D$74,0))</f>
        <v>0.00034722222222222793</v>
      </c>
    </row>
    <row r="12" spans="1:10" s="10" customFormat="1" ht="15" customHeight="1">
      <c r="A12" s="12">
        <v>8</v>
      </c>
      <c r="B12" s="40" t="s">
        <v>42</v>
      </c>
      <c r="C12" s="43"/>
      <c r="D12" s="12" t="s">
        <v>16</v>
      </c>
      <c r="E12" s="28" t="s">
        <v>43</v>
      </c>
      <c r="F12" s="13">
        <v>0.05524305555555556</v>
      </c>
      <c r="G12" s="13">
        <v>0.05524305555555556</v>
      </c>
      <c r="H12" s="12" t="str">
        <f t="shared" si="0"/>
        <v>4.58/km</v>
      </c>
      <c r="I12" s="13">
        <f t="shared" si="1"/>
        <v>0.011875000000000004</v>
      </c>
      <c r="J12" s="13">
        <f>G12-INDEX($G$5:$G$74,MATCH(D12,$D$5:$D$74,0))</f>
        <v>0.0011574074074074125</v>
      </c>
    </row>
    <row r="13" spans="1:10" s="10" customFormat="1" ht="15" customHeight="1">
      <c r="A13" s="12">
        <v>9</v>
      </c>
      <c r="B13" s="40" t="s">
        <v>44</v>
      </c>
      <c r="C13" s="43"/>
      <c r="D13" s="12" t="s">
        <v>14</v>
      </c>
      <c r="E13" s="28" t="s">
        <v>45</v>
      </c>
      <c r="F13" s="13">
        <v>0.05565972222222223</v>
      </c>
      <c r="G13" s="13">
        <v>0.05565972222222223</v>
      </c>
      <c r="H13" s="12" t="str">
        <f t="shared" si="0"/>
        <v>5.01/km</v>
      </c>
      <c r="I13" s="13">
        <f t="shared" si="1"/>
        <v>0.012291666666666673</v>
      </c>
      <c r="J13" s="13">
        <f>G13-INDEX($G$5:$G$74,MATCH(D13,$D$5:$D$74,0))</f>
        <v>0.00872685185185186</v>
      </c>
    </row>
    <row r="14" spans="1:10" s="10" customFormat="1" ht="15" customHeight="1">
      <c r="A14" s="12">
        <v>10</v>
      </c>
      <c r="B14" s="40" t="s">
        <v>46</v>
      </c>
      <c r="C14" s="43"/>
      <c r="D14" s="12" t="s">
        <v>21</v>
      </c>
      <c r="E14" s="28" t="s">
        <v>47</v>
      </c>
      <c r="F14" s="13">
        <v>0.05652777777777778</v>
      </c>
      <c r="G14" s="13">
        <v>0.05652777777777778</v>
      </c>
      <c r="H14" s="12" t="str">
        <f t="shared" si="0"/>
        <v>5.05/km</v>
      </c>
      <c r="I14" s="13">
        <f t="shared" si="1"/>
        <v>0.013159722222222225</v>
      </c>
      <c r="J14" s="13">
        <f>G14-INDEX($G$5:$G$74,MATCH(D14,$D$5:$D$74,0))</f>
        <v>0</v>
      </c>
    </row>
    <row r="15" spans="1:10" s="10" customFormat="1" ht="15" customHeight="1">
      <c r="A15" s="12">
        <v>11</v>
      </c>
      <c r="B15" s="40" t="s">
        <v>48</v>
      </c>
      <c r="C15" s="43"/>
      <c r="D15" s="12" t="s">
        <v>14</v>
      </c>
      <c r="E15" s="28" t="s">
        <v>22</v>
      </c>
      <c r="F15" s="13">
        <v>0.059814814814814814</v>
      </c>
      <c r="G15" s="13">
        <v>0.059814814814814814</v>
      </c>
      <c r="H15" s="12" t="str">
        <f t="shared" si="0"/>
        <v>5.23/km</v>
      </c>
      <c r="I15" s="13">
        <f t="shared" si="1"/>
        <v>0.016446759259259258</v>
      </c>
      <c r="J15" s="13">
        <f>G15-INDEX($G$5:$G$74,MATCH(D15,$D$5:$D$74,0))</f>
        <v>0.012881944444444446</v>
      </c>
    </row>
    <row r="16" spans="1:10" s="10" customFormat="1" ht="15" customHeight="1">
      <c r="A16" s="12">
        <v>12</v>
      </c>
      <c r="B16" s="40" t="s">
        <v>49</v>
      </c>
      <c r="C16" s="43"/>
      <c r="D16" s="12" t="s">
        <v>15</v>
      </c>
      <c r="E16" s="28" t="s">
        <v>50</v>
      </c>
      <c r="F16" s="13">
        <v>0.060891203703703704</v>
      </c>
      <c r="G16" s="13">
        <v>0.060891203703703704</v>
      </c>
      <c r="H16" s="12" t="str">
        <f t="shared" si="0"/>
        <v>5.29/km</v>
      </c>
      <c r="I16" s="13">
        <f t="shared" si="1"/>
        <v>0.01752314814814815</v>
      </c>
      <c r="J16" s="13">
        <f>G16-INDEX($G$5:$G$74,MATCH(D16,$D$5:$D$74,0))</f>
        <v>0.006030092592592594</v>
      </c>
    </row>
    <row r="17" spans="1:10" s="10" customFormat="1" ht="15" customHeight="1">
      <c r="A17" s="12">
        <v>13</v>
      </c>
      <c r="B17" s="40" t="s">
        <v>51</v>
      </c>
      <c r="C17" s="43"/>
      <c r="D17" s="12" t="s">
        <v>19</v>
      </c>
      <c r="E17" s="28" t="s">
        <v>38</v>
      </c>
      <c r="F17" s="13">
        <v>0.06273148148148149</v>
      </c>
      <c r="G17" s="13">
        <v>0.06273148148148149</v>
      </c>
      <c r="H17" s="12" t="str">
        <f t="shared" si="0"/>
        <v>5.39/km</v>
      </c>
      <c r="I17" s="13">
        <f t="shared" si="1"/>
        <v>0.01936342592592593</v>
      </c>
      <c r="J17" s="13">
        <f>G17-INDEX($G$5:$G$74,MATCH(D17,$D$5:$D$74,0))</f>
        <v>0</v>
      </c>
    </row>
    <row r="18" spans="1:10" s="10" customFormat="1" ht="15" customHeight="1">
      <c r="A18" s="12">
        <v>14</v>
      </c>
      <c r="B18" s="40" t="s">
        <v>52</v>
      </c>
      <c r="C18" s="43"/>
      <c r="D18" s="12" t="s">
        <v>16</v>
      </c>
      <c r="E18" s="28" t="s">
        <v>53</v>
      </c>
      <c r="F18" s="13">
        <v>0.063125</v>
      </c>
      <c r="G18" s="13">
        <v>0.063125</v>
      </c>
      <c r="H18" s="12" t="str">
        <f t="shared" si="0"/>
        <v>5.41/km</v>
      </c>
      <c r="I18" s="13">
        <f t="shared" si="1"/>
        <v>0.019756944444444445</v>
      </c>
      <c r="J18" s="13">
        <f>G18-INDEX($G$5:$G$74,MATCH(D18,$D$5:$D$74,0))</f>
        <v>0.009039351851851854</v>
      </c>
    </row>
    <row r="19" spans="1:10" s="10" customFormat="1" ht="15" customHeight="1">
      <c r="A19" s="12">
        <v>15</v>
      </c>
      <c r="B19" s="40" t="s">
        <v>54</v>
      </c>
      <c r="C19" s="43"/>
      <c r="D19" s="12" t="s">
        <v>20</v>
      </c>
      <c r="E19" s="28" t="s">
        <v>53</v>
      </c>
      <c r="F19" s="13">
        <v>0.063125</v>
      </c>
      <c r="G19" s="13">
        <v>0.063125</v>
      </c>
      <c r="H19" s="12" t="str">
        <f t="shared" si="0"/>
        <v>5.41/km</v>
      </c>
      <c r="I19" s="13">
        <f t="shared" si="1"/>
        <v>0.019756944444444445</v>
      </c>
      <c r="J19" s="13">
        <f>G19-INDEX($G$5:$G$74,MATCH(D19,$D$5:$D$74,0))</f>
        <v>0</v>
      </c>
    </row>
    <row r="20" spans="1:10" s="10" customFormat="1" ht="15" customHeight="1">
      <c r="A20" s="12">
        <v>16</v>
      </c>
      <c r="B20" s="40" t="s">
        <v>55</v>
      </c>
      <c r="C20" s="43"/>
      <c r="D20" s="12" t="s">
        <v>20</v>
      </c>
      <c r="E20" s="28" t="s">
        <v>43</v>
      </c>
      <c r="F20" s="13">
        <v>0.06438657407407407</v>
      </c>
      <c r="G20" s="13">
        <v>0.06438657407407407</v>
      </c>
      <c r="H20" s="12" t="str">
        <f t="shared" si="0"/>
        <v>5.48/km</v>
      </c>
      <c r="I20" s="13">
        <f t="shared" si="1"/>
        <v>0.021018518518518513</v>
      </c>
      <c r="J20" s="13">
        <f>G20-INDEX($G$5:$G$74,MATCH(D20,$D$5:$D$74,0))</f>
        <v>0.0012615740740740677</v>
      </c>
    </row>
    <row r="21" spans="1:10" ht="15" customHeight="1">
      <c r="A21" s="12">
        <v>17</v>
      </c>
      <c r="B21" s="40" t="s">
        <v>56</v>
      </c>
      <c r="C21" s="43"/>
      <c r="D21" s="12" t="s">
        <v>24</v>
      </c>
      <c r="E21" s="28" t="s">
        <v>43</v>
      </c>
      <c r="F21" s="13">
        <v>0.06586805555555555</v>
      </c>
      <c r="G21" s="13">
        <v>0.06586805555555555</v>
      </c>
      <c r="H21" s="12" t="str">
        <f t="shared" si="0"/>
        <v>5.56/km</v>
      </c>
      <c r="I21" s="13">
        <f t="shared" si="1"/>
        <v>0.0225</v>
      </c>
      <c r="J21" s="13">
        <f>G21-INDEX($G$5:$G$74,MATCH(D21,$D$5:$D$74,0))</f>
        <v>0</v>
      </c>
    </row>
    <row r="22" spans="1:10" ht="15" customHeight="1">
      <c r="A22" s="12">
        <v>18</v>
      </c>
      <c r="B22" s="40" t="s">
        <v>57</v>
      </c>
      <c r="C22" s="43"/>
      <c r="D22" s="12" t="s">
        <v>20</v>
      </c>
      <c r="E22" s="28" t="s">
        <v>27</v>
      </c>
      <c r="F22" s="13">
        <v>0.06618055555555556</v>
      </c>
      <c r="G22" s="13">
        <v>0.06618055555555556</v>
      </c>
      <c r="H22" s="12" t="str">
        <f t="shared" si="0"/>
        <v>5.57/km</v>
      </c>
      <c r="I22" s="13">
        <f t="shared" si="1"/>
        <v>0.022812500000000006</v>
      </c>
      <c r="J22" s="13">
        <f>G22-INDEX($G$5:$G$74,MATCH(D22,$D$5:$D$74,0))</f>
        <v>0.0030555555555555614</v>
      </c>
    </row>
    <row r="23" spans="1:10" ht="15" customHeight="1">
      <c r="A23" s="12">
        <v>19</v>
      </c>
      <c r="B23" s="40" t="s">
        <v>58</v>
      </c>
      <c r="C23" s="43"/>
      <c r="D23" s="12" t="s">
        <v>16</v>
      </c>
      <c r="E23" s="28" t="s">
        <v>27</v>
      </c>
      <c r="F23" s="13">
        <v>0.06618055555555556</v>
      </c>
      <c r="G23" s="13">
        <v>0.06618055555555556</v>
      </c>
      <c r="H23" s="12" t="str">
        <f t="shared" si="0"/>
        <v>5.57/km</v>
      </c>
      <c r="I23" s="13">
        <f t="shared" si="1"/>
        <v>0.022812500000000006</v>
      </c>
      <c r="J23" s="13">
        <f>G23-INDEX($G$5:$G$74,MATCH(D23,$D$5:$D$74,0))</f>
        <v>0.012094907407407415</v>
      </c>
    </row>
    <row r="24" spans="1:10" ht="15" customHeight="1">
      <c r="A24" s="12">
        <v>20</v>
      </c>
      <c r="B24" s="40" t="s">
        <v>59</v>
      </c>
      <c r="C24" s="43"/>
      <c r="D24" s="12" t="s">
        <v>24</v>
      </c>
      <c r="E24" s="28" t="s">
        <v>60</v>
      </c>
      <c r="F24" s="13">
        <v>0.07465277777777778</v>
      </c>
      <c r="G24" s="13">
        <v>0.07465277777777778</v>
      </c>
      <c r="H24" s="12" t="str">
        <f t="shared" si="0"/>
        <v>6.43/km</v>
      </c>
      <c r="I24" s="13">
        <f t="shared" si="1"/>
        <v>0.03128472222222222</v>
      </c>
      <c r="J24" s="13">
        <f>G24-INDEX($G$5:$G$74,MATCH(D24,$D$5:$D$74,0))</f>
        <v>0.008784722222222222</v>
      </c>
    </row>
    <row r="25" spans="1:10" ht="15" customHeight="1">
      <c r="A25" s="12">
        <v>21</v>
      </c>
      <c r="B25" s="40" t="s">
        <v>61</v>
      </c>
      <c r="C25" s="43"/>
      <c r="D25" s="12" t="s">
        <v>24</v>
      </c>
      <c r="E25" s="28" t="s">
        <v>43</v>
      </c>
      <c r="F25" s="13">
        <v>0.07789351851851851</v>
      </c>
      <c r="G25" s="13">
        <v>0.07789351851851851</v>
      </c>
      <c r="H25" s="12" t="str">
        <f t="shared" si="0"/>
        <v>7.01/km</v>
      </c>
      <c r="I25" s="13">
        <f t="shared" si="1"/>
        <v>0.03452546296296296</v>
      </c>
      <c r="J25" s="13">
        <f>G25-INDEX($G$5:$G$74,MATCH(D25,$D$5:$D$74,0))</f>
        <v>0.01202546296296296</v>
      </c>
    </row>
    <row r="26" spans="1:10" ht="15" customHeight="1">
      <c r="A26" s="12">
        <v>22</v>
      </c>
      <c r="B26" s="40" t="s">
        <v>62</v>
      </c>
      <c r="C26" s="43"/>
      <c r="D26" s="12" t="s">
        <v>26</v>
      </c>
      <c r="E26" s="28" t="s">
        <v>43</v>
      </c>
      <c r="F26" s="13">
        <v>0.07831018518518519</v>
      </c>
      <c r="G26" s="13">
        <v>0.07831018518518519</v>
      </c>
      <c r="H26" s="12" t="str">
        <f t="shared" si="0"/>
        <v>7.03/km</v>
      </c>
      <c r="I26" s="13">
        <f t="shared" si="1"/>
        <v>0.034942129629629635</v>
      </c>
      <c r="J26" s="13">
        <f>G26-INDEX($G$5:$G$74,MATCH(D26,$D$5:$D$74,0))</f>
        <v>0</v>
      </c>
    </row>
    <row r="27" spans="1:10" ht="15" customHeight="1">
      <c r="A27" s="12">
        <v>23</v>
      </c>
      <c r="B27" s="40" t="s">
        <v>63</v>
      </c>
      <c r="C27" s="43"/>
      <c r="D27" s="12" t="s">
        <v>28</v>
      </c>
      <c r="E27" s="28" t="s">
        <v>43</v>
      </c>
      <c r="F27" s="13">
        <v>0.08033564814814814</v>
      </c>
      <c r="G27" s="13">
        <v>0.08033564814814814</v>
      </c>
      <c r="H27" s="12" t="str">
        <f t="shared" si="0"/>
        <v>7.14/km</v>
      </c>
      <c r="I27" s="13">
        <f t="shared" si="1"/>
        <v>0.03696759259259259</v>
      </c>
      <c r="J27" s="13">
        <f>G27-INDEX($G$5:$G$74,MATCH(D27,$D$5:$D$74,0))</f>
        <v>0</v>
      </c>
    </row>
    <row r="28" spans="1:10" ht="15" customHeight="1">
      <c r="A28" s="12">
        <v>24</v>
      </c>
      <c r="B28" s="40" t="s">
        <v>64</v>
      </c>
      <c r="C28" s="43"/>
      <c r="D28" s="12" t="s">
        <v>17</v>
      </c>
      <c r="E28" s="28" t="s">
        <v>43</v>
      </c>
      <c r="F28" s="13">
        <v>0.08034722222222222</v>
      </c>
      <c r="G28" s="13">
        <v>0.08034722222222222</v>
      </c>
      <c r="H28" s="12" t="str">
        <f t="shared" si="0"/>
        <v>7.14/km</v>
      </c>
      <c r="I28" s="13">
        <f t="shared" si="1"/>
        <v>0.03697916666666667</v>
      </c>
      <c r="J28" s="13">
        <f>G28-INDEX($G$5:$G$74,MATCH(D28,$D$5:$D$74,0))</f>
        <v>0</v>
      </c>
    </row>
    <row r="29" spans="1:10" ht="15" customHeight="1">
      <c r="A29" s="12">
        <v>25</v>
      </c>
      <c r="B29" s="40" t="s">
        <v>65</v>
      </c>
      <c r="C29" s="43"/>
      <c r="D29" s="12" t="s">
        <v>25</v>
      </c>
      <c r="E29" s="28" t="s">
        <v>36</v>
      </c>
      <c r="F29" s="13">
        <v>0.08082175925925926</v>
      </c>
      <c r="G29" s="13">
        <v>0.08082175925925926</v>
      </c>
      <c r="H29" s="12" t="str">
        <f t="shared" si="0"/>
        <v>7.16/km</v>
      </c>
      <c r="I29" s="13">
        <f t="shared" si="1"/>
        <v>0.037453703703703704</v>
      </c>
      <c r="J29" s="13">
        <f>G29-INDEX($G$5:$G$74,MATCH(D29,$D$5:$D$74,0))</f>
        <v>0</v>
      </c>
    </row>
    <row r="30" spans="1:10" ht="15" customHeight="1">
      <c r="A30" s="36">
        <v>26</v>
      </c>
      <c r="B30" s="41" t="s">
        <v>66</v>
      </c>
      <c r="C30" s="44"/>
      <c r="D30" s="36" t="s">
        <v>12</v>
      </c>
      <c r="E30" s="38" t="s">
        <v>43</v>
      </c>
      <c r="F30" s="37">
        <v>0.08101851851851852</v>
      </c>
      <c r="G30" s="37">
        <v>0.08101851851851852</v>
      </c>
      <c r="H30" s="36" t="str">
        <f t="shared" si="0"/>
        <v>7.18/km</v>
      </c>
      <c r="I30" s="37">
        <f t="shared" si="1"/>
        <v>0.03765046296296296</v>
      </c>
      <c r="J30" s="37">
        <f>G30-INDEX($G$5:$G$74,MATCH(D30,$D$5:$D$74,0))</f>
        <v>0</v>
      </c>
    </row>
  </sheetData>
  <sheetProtection/>
  <autoFilter ref="A4:J30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G17" sqref="G17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2" t="str">
        <f>Individuale!A1</f>
        <v>Giro delle Sette Chiese</v>
      </c>
      <c r="B1" s="33"/>
      <c r="C1" s="34"/>
    </row>
    <row r="2" spans="1:3" ht="24" customHeight="1">
      <c r="A2" s="30" t="str">
        <f>Individuale!A2</f>
        <v>10ª edizione</v>
      </c>
      <c r="B2" s="30"/>
      <c r="C2" s="30"/>
    </row>
    <row r="3" spans="1:3" ht="24" customHeight="1">
      <c r="A3" s="35" t="str">
        <f>Individuale!A3</f>
        <v>Amatrice (RI) Italia - Sabato 04/06/2016</v>
      </c>
      <c r="B3" s="35"/>
      <c r="C3" s="3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5">
        <v>1</v>
      </c>
      <c r="B5" s="24" t="s">
        <v>43</v>
      </c>
      <c r="C5" s="20">
        <v>8</v>
      </c>
    </row>
    <row r="6" spans="1:3" ht="15" customHeight="1">
      <c r="A6" s="23">
        <v>2</v>
      </c>
      <c r="B6" s="22" t="s">
        <v>34</v>
      </c>
      <c r="C6" s="19">
        <v>2</v>
      </c>
    </row>
    <row r="7" spans="1:3" ht="15" customHeight="1">
      <c r="A7" s="23">
        <v>3</v>
      </c>
      <c r="B7" s="22" t="s">
        <v>53</v>
      </c>
      <c r="C7" s="19">
        <v>2</v>
      </c>
    </row>
    <row r="8" spans="1:3" ht="15" customHeight="1">
      <c r="A8" s="23">
        <v>4</v>
      </c>
      <c r="B8" s="22" t="s">
        <v>36</v>
      </c>
      <c r="C8" s="19">
        <v>2</v>
      </c>
    </row>
    <row r="9" spans="1:3" ht="15" customHeight="1">
      <c r="A9" s="23">
        <v>5</v>
      </c>
      <c r="B9" s="22" t="s">
        <v>38</v>
      </c>
      <c r="C9" s="19">
        <v>2</v>
      </c>
    </row>
    <row r="10" spans="1:3" ht="15" customHeight="1">
      <c r="A10" s="23">
        <v>6</v>
      </c>
      <c r="B10" s="22" t="s">
        <v>27</v>
      </c>
      <c r="C10" s="19">
        <v>2</v>
      </c>
    </row>
    <row r="11" spans="1:3" ht="15" customHeight="1">
      <c r="A11" s="23">
        <v>7</v>
      </c>
      <c r="B11" s="22" t="s">
        <v>50</v>
      </c>
      <c r="C11" s="19">
        <v>1</v>
      </c>
    </row>
    <row r="12" spans="1:3" ht="15" customHeight="1">
      <c r="A12" s="23">
        <v>8</v>
      </c>
      <c r="B12" s="22" t="s">
        <v>41</v>
      </c>
      <c r="C12" s="19">
        <v>1</v>
      </c>
    </row>
    <row r="13" spans="1:3" ht="15" customHeight="1">
      <c r="A13" s="23">
        <v>9</v>
      </c>
      <c r="B13" s="22" t="s">
        <v>30</v>
      </c>
      <c r="C13" s="19">
        <v>1</v>
      </c>
    </row>
    <row r="14" spans="1:3" ht="15" customHeight="1">
      <c r="A14" s="23">
        <v>10</v>
      </c>
      <c r="B14" s="22" t="s">
        <v>32</v>
      </c>
      <c r="C14" s="19">
        <v>1</v>
      </c>
    </row>
    <row r="15" spans="1:3" ht="15" customHeight="1">
      <c r="A15" s="23">
        <v>11</v>
      </c>
      <c r="B15" s="22" t="s">
        <v>60</v>
      </c>
      <c r="C15" s="19">
        <v>1</v>
      </c>
    </row>
    <row r="16" spans="1:3" ht="15" customHeight="1">
      <c r="A16" s="23">
        <v>12</v>
      </c>
      <c r="B16" s="22" t="s">
        <v>45</v>
      </c>
      <c r="C16" s="19">
        <v>1</v>
      </c>
    </row>
    <row r="17" spans="1:3" ht="15" customHeight="1">
      <c r="A17" s="23">
        <v>13</v>
      </c>
      <c r="B17" s="22" t="s">
        <v>47</v>
      </c>
      <c r="C17" s="19">
        <v>1</v>
      </c>
    </row>
    <row r="18" spans="1:3" ht="15" customHeight="1">
      <c r="A18" s="26">
        <v>14</v>
      </c>
      <c r="B18" s="21" t="s">
        <v>22</v>
      </c>
      <c r="C18" s="18">
        <v>1</v>
      </c>
    </row>
    <row r="19" ht="12.75">
      <c r="C19" s="2">
        <f>SUM(C5:C18)</f>
        <v>26</v>
      </c>
    </row>
  </sheetData>
  <sheetProtection/>
  <autoFilter ref="A4:C5">
    <sortState ref="A5:C19">
      <sortCondition descending="1" sortBy="value" ref="C5:C19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2016-06-05T11:10:25Z</dcterms:modified>
  <cp:category/>
  <cp:version/>
  <cp:contentType/>
  <cp:contentStatus/>
</cp:coreProperties>
</file>