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'Individuale'!$A$3:$I$128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<sst xmlns="http://schemas.openxmlformats.org/spreadsheetml/2006/main" count="554" uniqueCount="270">
  <si>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</si>
  <si>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</si>
  <si>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</si>
  <si>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</si>
  <si>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</si>
  <si>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</si>
  <si>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</si>
  <si>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</si>
  <si>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</si>
  <si>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</si>
  <si>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</si>
  <si>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ANDREA</t>
  </si>
  <si>
    <t>ANTONIO</t>
  </si>
  <si>
    <t>MASELLA</t>
  </si>
  <si>
    <t>ENZO</t>
  </si>
  <si>
    <t>ATLETICA MONTICELLANA</t>
  </si>
  <si>
    <t>CIRO</t>
  </si>
  <si>
    <t>LATINA RUNNERS</t>
  </si>
  <si>
    <t>CARLO</t>
  </si>
  <si>
    <t>MARCO</t>
  </si>
  <si>
    <t>GIUSEPPE</t>
  </si>
  <si>
    <t>PAOLO</t>
  </si>
  <si>
    <t>SORA RUNNERS CLUB</t>
  </si>
  <si>
    <t>DOMENICO</t>
  </si>
  <si>
    <t>ROBERTO</t>
  </si>
  <si>
    <t>ANGELO</t>
  </si>
  <si>
    <t>LUIGI</t>
  </si>
  <si>
    <t>GINO</t>
  </si>
  <si>
    <t>VENDITTI</t>
  </si>
  <si>
    <t>FRANCO</t>
  </si>
  <si>
    <t>FRANCESCO</t>
  </si>
  <si>
    <t>GIANFRANCO</t>
  </si>
  <si>
    <t>FABRIZIO</t>
  </si>
  <si>
    <t>SERGIO</t>
  </si>
  <si>
    <t>FABIO</t>
  </si>
  <si>
    <t>MARIO</t>
  </si>
  <si>
    <t>PIETRO</t>
  </si>
  <si>
    <t>GUGLIELMO</t>
  </si>
  <si>
    <t>ALESSANDRA</t>
  </si>
  <si>
    <t>CECCHINI</t>
  </si>
  <si>
    <t>MARA</t>
  </si>
  <si>
    <t>ALBERTO</t>
  </si>
  <si>
    <t>MAURIZIO</t>
  </si>
  <si>
    <t>MARIA</t>
  </si>
  <si>
    <t>ENRICO</t>
  </si>
  <si>
    <t>ROBERTA</t>
  </si>
  <si>
    <t>MM50</t>
  </si>
  <si>
    <t>MM40</t>
  </si>
  <si>
    <t>MM35</t>
  </si>
  <si>
    <t>MM45</t>
  </si>
  <si>
    <t>SOUFYANE</t>
  </si>
  <si>
    <t>GIULIO</t>
  </si>
  <si>
    <t>MM55</t>
  </si>
  <si>
    <t>VINCENZO</t>
  </si>
  <si>
    <t>TIZIANA</t>
  </si>
  <si>
    <t>MM60</t>
  </si>
  <si>
    <t>ADRIANO</t>
  </si>
  <si>
    <t>MARCELLI</t>
  </si>
  <si>
    <t>GIANLUCA</t>
  </si>
  <si>
    <t>WALTER</t>
  </si>
  <si>
    <t>VALENTINO</t>
  </si>
  <si>
    <t>MM65</t>
  </si>
  <si>
    <t>VITTORIO</t>
  </si>
  <si>
    <t>CARLA</t>
  </si>
  <si>
    <t>GIROLAMI</t>
  </si>
  <si>
    <t>ANTONELLO</t>
  </si>
  <si>
    <t xml:space="preserve">BONANNI </t>
  </si>
  <si>
    <t>ATLETICA COLLEFERRO</t>
  </si>
  <si>
    <t>ERRADI</t>
  </si>
  <si>
    <t>RACHID</t>
  </si>
  <si>
    <t>EL FADIL</t>
  </si>
  <si>
    <t>ASS</t>
  </si>
  <si>
    <t>PIACENTINI</t>
  </si>
  <si>
    <t>UMBERTINO</t>
  </si>
  <si>
    <t>COMARCA</t>
  </si>
  <si>
    <t>ATLETICA VOMANO</t>
  </si>
  <si>
    <t>PAPOCCIA</t>
  </si>
  <si>
    <t>DIEGO</t>
  </si>
  <si>
    <t>PODISTICA AMATORI MOROLO</t>
  </si>
  <si>
    <t>MALLOZZI</t>
  </si>
  <si>
    <t>AMAT</t>
  </si>
  <si>
    <t>POLIGOLFO FORMIA</t>
  </si>
  <si>
    <t>DIADEI</t>
  </si>
  <si>
    <t>TIZIANO</t>
  </si>
  <si>
    <t>FISIOSPORT</t>
  </si>
  <si>
    <t>ATLETICA CASTELLO SORA</t>
  </si>
  <si>
    <t>PICCA</t>
  </si>
  <si>
    <t>MARCIANO</t>
  </si>
  <si>
    <t>ATLETICA VENAFRO</t>
  </si>
  <si>
    <t>LUCCIOLA</t>
  </si>
  <si>
    <t>CUS CASSINO</t>
  </si>
  <si>
    <t>GIORGIO</t>
  </si>
  <si>
    <t>ATLETICA TRAINING</t>
  </si>
  <si>
    <t>ROMEO</t>
  </si>
  <si>
    <t>FALCE</t>
  </si>
  <si>
    <t>LISI</t>
  </si>
  <si>
    <t>TASI</t>
  </si>
  <si>
    <t>IDIRI</t>
  </si>
  <si>
    <t>MERCURI</t>
  </si>
  <si>
    <t>MILANO</t>
  </si>
  <si>
    <t>PEPPINO</t>
  </si>
  <si>
    <t>ATLETICA CECCANO</t>
  </si>
  <si>
    <t>DE LACRUZ</t>
  </si>
  <si>
    <t>GARCIA FRANCISCO</t>
  </si>
  <si>
    <t>RCF</t>
  </si>
  <si>
    <t>CUOZZO</t>
  </si>
  <si>
    <t>APROCIS</t>
  </si>
  <si>
    <t>FAIOLA</t>
  </si>
  <si>
    <t>PODISTICA TERRACINA</t>
  </si>
  <si>
    <t>OI</t>
  </si>
  <si>
    <t>PESSIA</t>
  </si>
  <si>
    <t>MANTUANO</t>
  </si>
  <si>
    <t>LUCIANO</t>
  </si>
  <si>
    <t>PODISTICA AVIS PRIVERNO</t>
  </si>
  <si>
    <t>GROSSI</t>
  </si>
  <si>
    <t>MIACCI</t>
  </si>
  <si>
    <t>SCISCIONE</t>
  </si>
  <si>
    <t>VISOCCHI</t>
  </si>
  <si>
    <t>ATINA TRAIL RUNNING</t>
  </si>
  <si>
    <t>MINOTTI</t>
  </si>
  <si>
    <t>TRENTO</t>
  </si>
  <si>
    <t>SANDRO</t>
  </si>
  <si>
    <t>DI MANNO</t>
  </si>
  <si>
    <t>RIZZA</t>
  </si>
  <si>
    <t>POLISPORTIVA CIOCIARA</t>
  </si>
  <si>
    <t>RENZO</t>
  </si>
  <si>
    <t>GIANCARLO</t>
  </si>
  <si>
    <t>PETELLA</t>
  </si>
  <si>
    <t>CSI CASERTA</t>
  </si>
  <si>
    <t>MARROCCO</t>
  </si>
  <si>
    <t>TONINO</t>
  </si>
  <si>
    <t>CIRC.SPORTIVO LA FONTANA</t>
  </si>
  <si>
    <t>DI STEFANO</t>
  </si>
  <si>
    <t>MICHEAL</t>
  </si>
  <si>
    <t>CARINI</t>
  </si>
  <si>
    <t>IZZI</t>
  </si>
  <si>
    <t>AGOSTINO</t>
  </si>
  <si>
    <t>PITTIGLIO</t>
  </si>
  <si>
    <t>SEBASIAN</t>
  </si>
  <si>
    <t>FARCI</t>
  </si>
  <si>
    <t>FIAT CASSINO</t>
  </si>
  <si>
    <t>ROSSINI</t>
  </si>
  <si>
    <t>MICHELE</t>
  </si>
  <si>
    <t>SCACCIA</t>
  </si>
  <si>
    <t>UN39</t>
  </si>
  <si>
    <t>STOPPANI</t>
  </si>
  <si>
    <t>ATLETICA SABAUDIA</t>
  </si>
  <si>
    <t>FRAIOLI</t>
  </si>
  <si>
    <t>ARIS ROMA</t>
  </si>
  <si>
    <t xml:space="preserve">DE SANTIS </t>
  </si>
  <si>
    <t>PARISI</t>
  </si>
  <si>
    <t>MAGNO ROBERTO</t>
  </si>
  <si>
    <t>DANZI</t>
  </si>
  <si>
    <t>VILLA ADA GREEN RUNNER</t>
  </si>
  <si>
    <t>ROMEI</t>
  </si>
  <si>
    <t>RUNNERS CLUB ANAGNI</t>
  </si>
  <si>
    <t>ANNALISA</t>
  </si>
  <si>
    <t>MIZZONI</t>
  </si>
  <si>
    <t>POLISPORTIVA NAMASTE'</t>
  </si>
  <si>
    <t>CAPRARO</t>
  </si>
  <si>
    <t>TERELLA</t>
  </si>
  <si>
    <t>DI RIENZO</t>
  </si>
  <si>
    <t>NEMBO</t>
  </si>
  <si>
    <t>D'AGUANNO</t>
  </si>
  <si>
    <t>ACCIARI</t>
  </si>
  <si>
    <t>CLAUDIO</t>
  </si>
  <si>
    <t>ROCCA DI PAPA</t>
  </si>
  <si>
    <t>GRIMALDI</t>
  </si>
  <si>
    <t>LEONARDO</t>
  </si>
  <si>
    <t>ATLETICA ARCE</t>
  </si>
  <si>
    <t>LUMACA</t>
  </si>
  <si>
    <t>SILVERIO</t>
  </si>
  <si>
    <t>LIBERTAS CASTELGANDOLFO</t>
  </si>
  <si>
    <t>TRANI</t>
  </si>
  <si>
    <t>BENEDETTO</t>
  </si>
  <si>
    <t>FICAROLA</t>
  </si>
  <si>
    <t>COCCO</t>
  </si>
  <si>
    <t>BORNASCHELLA</t>
  </si>
  <si>
    <t>ANNA</t>
  </si>
  <si>
    <t>VELARDO</t>
  </si>
  <si>
    <t>SILVESTRO</t>
  </si>
  <si>
    <t>DI LUCENTE</t>
  </si>
  <si>
    <t>CORSO</t>
  </si>
  <si>
    <t>FIORINI</t>
  </si>
  <si>
    <t>FELICE</t>
  </si>
  <si>
    <t>COPPA</t>
  </si>
  <si>
    <t>SILVIO</t>
  </si>
  <si>
    <t>BARILONE</t>
  </si>
  <si>
    <t>GIANGRANDE</t>
  </si>
  <si>
    <t>LEONCINI</t>
  </si>
  <si>
    <t>PATRIZIA</t>
  </si>
  <si>
    <t>OV40</t>
  </si>
  <si>
    <t>ATETICA I CICLOPI ALATRI</t>
  </si>
  <si>
    <t>GALLACCIO</t>
  </si>
  <si>
    <t>COLELLA</t>
  </si>
  <si>
    <t>DI SALVO</t>
  </si>
  <si>
    <t>CIARALDI</t>
  </si>
  <si>
    <t>MUZZO</t>
  </si>
  <si>
    <t>ORAZIO</t>
  </si>
  <si>
    <t>FIONDA</t>
  </si>
  <si>
    <t>TARI</t>
  </si>
  <si>
    <t>CARMELINO</t>
  </si>
  <si>
    <t>NARDONE</t>
  </si>
  <si>
    <t>MATTEO</t>
  </si>
  <si>
    <t>PALLAGROSI</t>
  </si>
  <si>
    <t>DRAGONE</t>
  </si>
  <si>
    <t>SQUILLANTE</t>
  </si>
  <si>
    <t>GAETANO</t>
  </si>
  <si>
    <t>DE CIANTIS</t>
  </si>
  <si>
    <t>ARCESE</t>
  </si>
  <si>
    <t>ERMANNO</t>
  </si>
  <si>
    <t>EDITTO</t>
  </si>
  <si>
    <t>ATLETICE CEPRANO</t>
  </si>
  <si>
    <t>COZZOLINO</t>
  </si>
  <si>
    <t>ANDREOLI</t>
  </si>
  <si>
    <t xml:space="preserve">D'AMICI </t>
  </si>
  <si>
    <t>GERMANI</t>
  </si>
  <si>
    <t>BIFERA</t>
  </si>
  <si>
    <t>DI PONIO</t>
  </si>
  <si>
    <t>CALDARULO</t>
  </si>
  <si>
    <t>G.S.D. MOMBO CAR</t>
  </si>
  <si>
    <t>DI LAURO</t>
  </si>
  <si>
    <t>TRANCHINI</t>
  </si>
  <si>
    <t>FRANCESCA</t>
  </si>
  <si>
    <t>GUGLIETTI</t>
  </si>
  <si>
    <t>LIDIA</t>
  </si>
  <si>
    <t>ROFI PALLONE</t>
  </si>
  <si>
    <t>COSTANZA</t>
  </si>
  <si>
    <t>TORTOLANO</t>
  </si>
  <si>
    <t>D'ALESSANDRO</t>
  </si>
  <si>
    <t>RESPLANDY</t>
  </si>
  <si>
    <t>GHISLAINE</t>
  </si>
  <si>
    <t>AMATORI CASTEL FUSANO</t>
  </si>
  <si>
    <t>DI MARIO</t>
  </si>
  <si>
    <t>SIMONE</t>
  </si>
  <si>
    <t>RICCI</t>
  </si>
  <si>
    <t>FIACCHINO</t>
  </si>
  <si>
    <t>SALERA</t>
  </si>
  <si>
    <t>ALDO</t>
  </si>
  <si>
    <t>BRIGHINDI</t>
  </si>
  <si>
    <t>PONTONE</t>
  </si>
  <si>
    <t>VOZZA</t>
  </si>
  <si>
    <t>NAPOLI NORD MARATHON</t>
  </si>
  <si>
    <t>ARCARO</t>
  </si>
  <si>
    <t>ROSARIO</t>
  </si>
  <si>
    <t>LANNI</t>
  </si>
  <si>
    <t>AGOMERI</t>
  </si>
  <si>
    <t>ATLETICA AMATORI VELLETRI</t>
  </si>
  <si>
    <t>CASTALDO</t>
  </si>
  <si>
    <t>ATLETICA CAPUA</t>
  </si>
  <si>
    <t>LUCIANI</t>
  </si>
  <si>
    <t>SOCCI</t>
  </si>
  <si>
    <t>MATTEI</t>
  </si>
  <si>
    <t>ELEUTERIO</t>
  </si>
  <si>
    <t>MASSA</t>
  </si>
  <si>
    <t>EMILIO</t>
  </si>
  <si>
    <t>MM70</t>
  </si>
  <si>
    <t>PAPETTI</t>
  </si>
  <si>
    <t>RAFFAELLA</t>
  </si>
  <si>
    <t>SOCIALITY CSAIN</t>
  </si>
  <si>
    <t>FILIPPONI</t>
  </si>
  <si>
    <t>POLSINELLI</t>
  </si>
  <si>
    <t>DI SPIRITO</t>
  </si>
  <si>
    <t>DANTE</t>
  </si>
  <si>
    <t>DI SIENA</t>
  </si>
  <si>
    <t>GRECO</t>
  </si>
  <si>
    <t>CELLETTI</t>
  </si>
  <si>
    <t>SONIA</t>
  </si>
  <si>
    <t>Trofeo dell'Epifania</t>
  </si>
  <si>
    <t>Aquini (FR) Italia - Martedì 06/01/2009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</si>
</sst>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\ h:mm: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name val="Comic Sans M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1" fontId="6" fillId="3" borderId="7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0" fillId="3" borderId="5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vertical="center"/>
    </xf>
    <xf numFmtId="167" fontId="0" fillId="0" borderId="7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7" fontId="0" fillId="0" borderId="3" xfId="0" applyNumberFormat="1" applyFont="1" applyFill="1" applyBorder="1" applyAlignment="1">
      <alignment horizontal="center" vertical="center"/>
    </xf>
    <xf numFmtId="21" fontId="0" fillId="0" borderId="3" xfId="17" applyNumberFormat="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vertical="center"/>
    </xf>
    <xf numFmtId="21" fontId="0" fillId="0" borderId="4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_Gara_Podistica_CASCATALONG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4" customWidth="1"/>
    <col min="6" max="6" width="10.140625" style="3" customWidth="1"/>
    <col min="7" max="9" width="10.140625" style="4" customWidth="1"/>
  </cols>
  <sheetData>
    <row r="1" spans="1:9" ht="24.75" customHeight="1" thickBot="1">
      <c r="A1" s="25" t="s">
        <v>268</v>
      </c>
      <c r="B1" s="25"/>
      <c r="C1" s="25"/>
      <c r="D1" s="25"/>
      <c r="E1" s="25"/>
      <c r="F1" s="25"/>
      <c r="G1" s="26"/>
      <c r="H1" s="26"/>
      <c r="I1" s="26"/>
    </row>
    <row r="2" spans="1:9" ht="24.75" customHeight="1" thickBot="1">
      <c r="A2" s="27" t="s">
        <v>269</v>
      </c>
      <c r="B2" s="28"/>
      <c r="C2" s="28"/>
      <c r="D2" s="28"/>
      <c r="E2" s="28"/>
      <c r="F2" s="28"/>
      <c r="G2" s="29"/>
      <c r="H2" s="5" t="s">
        <v>0</v>
      </c>
      <c r="I2" s="6">
        <v>10</v>
      </c>
    </row>
    <row r="3" spans="1:9" ht="37.5" customHeight="1" thickBot="1">
      <c r="A3" s="14" t="s">
        <v>1</v>
      </c>
      <c r="B3" s="36" t="s">
        <v>2</v>
      </c>
      <c r="C3" s="9" t="s">
        <v>3</v>
      </c>
      <c r="D3" s="9" t="s">
        <v>4</v>
      </c>
      <c r="E3" s="43" t="s">
        <v>5</v>
      </c>
      <c r="F3" s="10" t="s">
        <v>6</v>
      </c>
      <c r="G3" s="10" t="s">
        <v>7</v>
      </c>
      <c r="H3" s="10" t="s">
        <v>8</v>
      </c>
      <c r="I3" s="11" t="s">
        <v>9</v>
      </c>
    </row>
    <row r="4" spans="1:9" s="1" customFormat="1" ht="15" customHeight="1">
      <c r="A4" s="18">
        <v>1</v>
      </c>
      <c r="B4" s="45" t="s">
        <v>66</v>
      </c>
      <c r="C4" s="45" t="s">
        <v>58</v>
      </c>
      <c r="D4" s="19" t="s">
        <v>48</v>
      </c>
      <c r="E4" s="45" t="s">
        <v>67</v>
      </c>
      <c r="F4" s="46">
        <v>0.02045138888888889</v>
      </c>
      <c r="G4" s="19" t="str">
        <f aca="true" t="shared" si="0" ref="G4:G67">TEXT(INT((HOUR(F4)*3600+MINUTE(F4)*60+SECOND(F4))/$I$2/60),"0")&amp;"."&amp;TEXT(MOD((HOUR(F4)*3600+MINUTE(F4)*60+SECOND(F4))/$I$2,60),"00")&amp;"/km"</f>
        <v>2.57/km</v>
      </c>
      <c r="H4" s="20">
        <f aca="true" t="shared" si="1" ref="H4:H31">F4-$F$4</f>
        <v>0</v>
      </c>
      <c r="I4" s="20">
        <f>F4-INDEX($F$4:$F$189,MATCH(D4,$D$4:$D$189,0))</f>
        <v>0</v>
      </c>
    </row>
    <row r="5" spans="1:9" s="1" customFormat="1" ht="15" customHeight="1">
      <c r="A5" s="15">
        <v>2</v>
      </c>
      <c r="B5" s="47" t="s">
        <v>68</v>
      </c>
      <c r="C5" s="47" t="s">
        <v>69</v>
      </c>
      <c r="D5" s="21" t="s">
        <v>48</v>
      </c>
      <c r="E5" s="47" t="s">
        <v>67</v>
      </c>
      <c r="F5" s="48">
        <v>0.020474537037037038</v>
      </c>
      <c r="G5" s="21" t="str">
        <f t="shared" si="0"/>
        <v>2.57/km</v>
      </c>
      <c r="H5" s="22">
        <f t="shared" si="1"/>
        <v>2.314814814814714E-05</v>
      </c>
      <c r="I5" s="22">
        <f>F5-INDEX($F$4:$F$189,MATCH(D5,$D$4:$D$189,0))</f>
        <v>2.314814814814714E-05</v>
      </c>
    </row>
    <row r="6" spans="1:9" s="1" customFormat="1" ht="15" customHeight="1">
      <c r="A6" s="15">
        <v>3</v>
      </c>
      <c r="B6" s="47" t="s">
        <v>50</v>
      </c>
      <c r="C6" s="47" t="s">
        <v>70</v>
      </c>
      <c r="D6" s="21" t="s">
        <v>71</v>
      </c>
      <c r="E6" s="47" t="s">
        <v>67</v>
      </c>
      <c r="F6" s="48">
        <v>0.021319444444444443</v>
      </c>
      <c r="G6" s="21" t="str">
        <f t="shared" si="0"/>
        <v>3.04/km</v>
      </c>
      <c r="H6" s="22">
        <f t="shared" si="1"/>
        <v>0.0008680555555555525</v>
      </c>
      <c r="I6" s="22">
        <f>F6-INDEX($F$4:$F$189,MATCH(D6,$D$4:$D$189,0))</f>
        <v>0</v>
      </c>
    </row>
    <row r="7" spans="1:9" s="1" customFormat="1" ht="15" customHeight="1">
      <c r="A7" s="15">
        <v>4</v>
      </c>
      <c r="B7" s="47" t="s">
        <v>72</v>
      </c>
      <c r="C7" s="47" t="s">
        <v>73</v>
      </c>
      <c r="D7" s="21" t="s">
        <v>71</v>
      </c>
      <c r="E7" s="47" t="s">
        <v>67</v>
      </c>
      <c r="F7" s="48">
        <v>0.02170138888888889</v>
      </c>
      <c r="G7" s="21" t="str">
        <f t="shared" si="0"/>
        <v>3.08/km</v>
      </c>
      <c r="H7" s="22">
        <f t="shared" si="1"/>
        <v>0.0012500000000000011</v>
      </c>
      <c r="I7" s="22">
        <f>F7-INDEX($F$4:$F$189,MATCH(D7,$D$4:$D$189,0))</f>
        <v>0.00038194444444444864</v>
      </c>
    </row>
    <row r="8" spans="1:9" s="1" customFormat="1" ht="15" customHeight="1">
      <c r="A8" s="15">
        <v>5</v>
      </c>
      <c r="B8" s="47" t="s">
        <v>74</v>
      </c>
      <c r="C8" s="47" t="s">
        <v>60</v>
      </c>
      <c r="D8" s="21" t="s">
        <v>71</v>
      </c>
      <c r="E8" s="47" t="s">
        <v>75</v>
      </c>
      <c r="F8" s="48">
        <v>0.021747685185185186</v>
      </c>
      <c r="G8" s="21" t="str">
        <f t="shared" si="0"/>
        <v>3.08/km</v>
      </c>
      <c r="H8" s="22">
        <f t="shared" si="1"/>
        <v>0.0012962962962962954</v>
      </c>
      <c r="I8" s="22">
        <f>F8-INDEX($F$4:$F$189,MATCH(D8,$D$4:$D$189,0))</f>
        <v>0.0004282407407407429</v>
      </c>
    </row>
    <row r="9" spans="1:9" s="1" customFormat="1" ht="15" customHeight="1">
      <c r="A9" s="15">
        <v>6</v>
      </c>
      <c r="B9" s="47" t="s">
        <v>76</v>
      </c>
      <c r="C9" s="47" t="s">
        <v>77</v>
      </c>
      <c r="D9" s="21" t="s">
        <v>71</v>
      </c>
      <c r="E9" s="47" t="s">
        <v>78</v>
      </c>
      <c r="F9" s="48">
        <v>0.021909722222222223</v>
      </c>
      <c r="G9" s="21" t="str">
        <f t="shared" si="0"/>
        <v>3.09/km</v>
      </c>
      <c r="H9" s="22">
        <f t="shared" si="1"/>
        <v>0.0014583333333333323</v>
      </c>
      <c r="I9" s="22">
        <f>F9-INDEX($F$4:$F$189,MATCH(D9,$D$4:$D$189,0))</f>
        <v>0.0005902777777777798</v>
      </c>
    </row>
    <row r="10" spans="1:9" s="1" customFormat="1" ht="15" customHeight="1">
      <c r="A10" s="15">
        <v>7</v>
      </c>
      <c r="B10" s="47" t="s">
        <v>79</v>
      </c>
      <c r="C10" s="47" t="s">
        <v>30</v>
      </c>
      <c r="D10" s="21" t="s">
        <v>80</v>
      </c>
      <c r="E10" s="47" t="s">
        <v>81</v>
      </c>
      <c r="F10" s="48">
        <v>0.021921296296296296</v>
      </c>
      <c r="G10" s="21" t="str">
        <f t="shared" si="0"/>
        <v>3.09/km</v>
      </c>
      <c r="H10" s="22">
        <f t="shared" si="1"/>
        <v>0.0014699074074074059</v>
      </c>
      <c r="I10" s="22">
        <f>F10-INDEX($F$4:$F$189,MATCH(D10,$D$4:$D$189,0))</f>
        <v>0</v>
      </c>
    </row>
    <row r="11" spans="1:9" s="1" customFormat="1" ht="15" customHeight="1">
      <c r="A11" s="15">
        <v>8</v>
      </c>
      <c r="B11" s="47" t="s">
        <v>82</v>
      </c>
      <c r="C11" s="47" t="s">
        <v>83</v>
      </c>
      <c r="D11" s="21" t="s">
        <v>48</v>
      </c>
      <c r="E11" s="47" t="s">
        <v>17</v>
      </c>
      <c r="F11" s="48">
        <v>0.02210648148148148</v>
      </c>
      <c r="G11" s="21" t="str">
        <f t="shared" si="0"/>
        <v>3.11/km</v>
      </c>
      <c r="H11" s="22">
        <f t="shared" si="1"/>
        <v>0.00165509259259259</v>
      </c>
      <c r="I11" s="22">
        <f>F11-INDEX($F$4:$F$189,MATCH(D11,$D$4:$D$189,0))</f>
        <v>0.00165509259259259</v>
      </c>
    </row>
    <row r="12" spans="1:9" s="1" customFormat="1" ht="15" customHeight="1">
      <c r="A12" s="15">
        <v>9</v>
      </c>
      <c r="B12" s="47" t="s">
        <v>64</v>
      </c>
      <c r="C12" s="47" t="s">
        <v>19</v>
      </c>
      <c r="D12" s="21" t="s">
        <v>80</v>
      </c>
      <c r="E12" s="47" t="s">
        <v>84</v>
      </c>
      <c r="F12" s="48">
        <v>0.02224537037037037</v>
      </c>
      <c r="G12" s="21" t="str">
        <f t="shared" si="0"/>
        <v>3.12/km</v>
      </c>
      <c r="H12" s="22">
        <f t="shared" si="1"/>
        <v>0.0017939814814814797</v>
      </c>
      <c r="I12" s="22">
        <f>F12-INDEX($F$4:$F$189,MATCH(D12,$D$4:$D$189,0))</f>
        <v>0.00032407407407407385</v>
      </c>
    </row>
    <row r="13" spans="1:9" s="1" customFormat="1" ht="15" customHeight="1">
      <c r="A13" s="15">
        <v>10</v>
      </c>
      <c r="B13" s="47" t="s">
        <v>57</v>
      </c>
      <c r="C13" s="47" t="s">
        <v>36</v>
      </c>
      <c r="D13" s="21" t="s">
        <v>80</v>
      </c>
      <c r="E13" s="47" t="s">
        <v>85</v>
      </c>
      <c r="F13" s="48">
        <v>0.022407407407407407</v>
      </c>
      <c r="G13" s="21" t="str">
        <f t="shared" si="0"/>
        <v>3.14/km</v>
      </c>
      <c r="H13" s="22">
        <f t="shared" si="1"/>
        <v>0.0019560185185185167</v>
      </c>
      <c r="I13" s="22">
        <f>F13-INDEX($F$4:$F$189,MATCH(D13,$D$4:$D$189,0))</f>
        <v>0.00048611111111111077</v>
      </c>
    </row>
    <row r="14" spans="1:9" s="1" customFormat="1" ht="15" customHeight="1">
      <c r="A14" s="15">
        <v>11</v>
      </c>
      <c r="B14" s="47" t="s">
        <v>86</v>
      </c>
      <c r="C14" s="47" t="s">
        <v>87</v>
      </c>
      <c r="D14" s="21" t="s">
        <v>47</v>
      </c>
      <c r="E14" s="47" t="s">
        <v>88</v>
      </c>
      <c r="F14" s="48">
        <v>0.022581018518518518</v>
      </c>
      <c r="G14" s="21" t="str">
        <f t="shared" si="0"/>
        <v>3.15/km</v>
      </c>
      <c r="H14" s="22">
        <f t="shared" si="1"/>
        <v>0.002129629629629627</v>
      </c>
      <c r="I14" s="22">
        <f>F14-INDEX($F$4:$F$189,MATCH(D14,$D$4:$D$189,0))</f>
        <v>0</v>
      </c>
    </row>
    <row r="15" spans="1:9" s="1" customFormat="1" ht="15" customHeight="1">
      <c r="A15" s="15">
        <v>12</v>
      </c>
      <c r="B15" s="47" t="s">
        <v>89</v>
      </c>
      <c r="C15" s="47" t="s">
        <v>51</v>
      </c>
      <c r="D15" s="21" t="s">
        <v>71</v>
      </c>
      <c r="E15" s="47" t="s">
        <v>90</v>
      </c>
      <c r="F15" s="48">
        <v>0.02262731481481482</v>
      </c>
      <c r="G15" s="21" t="str">
        <f t="shared" si="0"/>
        <v>3.16/km</v>
      </c>
      <c r="H15" s="22">
        <f t="shared" si="1"/>
        <v>0.0021759259259259284</v>
      </c>
      <c r="I15" s="22">
        <f>F15-INDEX($F$4:$F$189,MATCH(D15,$D$4:$D$189,0))</f>
        <v>0.001307870370370376</v>
      </c>
    </row>
    <row r="16" spans="1:9" s="1" customFormat="1" ht="15" customHeight="1">
      <c r="A16" s="15">
        <v>13</v>
      </c>
      <c r="B16" s="47" t="s">
        <v>91</v>
      </c>
      <c r="C16" s="47" t="s">
        <v>29</v>
      </c>
      <c r="D16" s="21" t="s">
        <v>47</v>
      </c>
      <c r="E16" s="47" t="s">
        <v>92</v>
      </c>
      <c r="F16" s="48">
        <v>0.022673611111111113</v>
      </c>
      <c r="G16" s="21" t="str">
        <f t="shared" si="0"/>
        <v>3.16/km</v>
      </c>
      <c r="H16" s="22">
        <f t="shared" si="1"/>
        <v>0.0022222222222222227</v>
      </c>
      <c r="I16" s="22">
        <f>F16-INDEX($F$4:$F$189,MATCH(D16,$D$4:$D$189,0))</f>
        <v>9.25925925925955E-05</v>
      </c>
    </row>
    <row r="17" spans="1:9" s="1" customFormat="1" ht="15" customHeight="1">
      <c r="A17" s="15">
        <v>14</v>
      </c>
      <c r="B17" s="47" t="s">
        <v>28</v>
      </c>
      <c r="C17" s="47" t="s">
        <v>93</v>
      </c>
      <c r="D17" s="21" t="s">
        <v>47</v>
      </c>
      <c r="E17" s="47" t="s">
        <v>17</v>
      </c>
      <c r="F17" s="48">
        <v>0.022754629629629628</v>
      </c>
      <c r="G17" s="21" t="str">
        <f t="shared" si="0"/>
        <v>3.17/km</v>
      </c>
      <c r="H17" s="22">
        <f t="shared" si="1"/>
        <v>0.0023032407407407376</v>
      </c>
      <c r="I17" s="22">
        <f>F17-INDEX($F$4:$F$189,MATCH(D17,$D$4:$D$189,0))</f>
        <v>0.0001736111111111105</v>
      </c>
    </row>
    <row r="18" spans="1:9" s="1" customFormat="1" ht="15" customHeight="1">
      <c r="A18" s="15">
        <v>15</v>
      </c>
      <c r="B18" s="47" t="s">
        <v>94</v>
      </c>
      <c r="C18" s="47" t="s">
        <v>12</v>
      </c>
      <c r="D18" s="21" t="s">
        <v>49</v>
      </c>
      <c r="E18" s="47" t="s">
        <v>67</v>
      </c>
      <c r="F18" s="48">
        <v>0.022847222222222224</v>
      </c>
      <c r="G18" s="21" t="str">
        <f t="shared" si="0"/>
        <v>3.17/km</v>
      </c>
      <c r="H18" s="22">
        <f t="shared" si="1"/>
        <v>0.002395833333333333</v>
      </c>
      <c r="I18" s="22">
        <f>F18-INDEX($F$4:$F$189,MATCH(D18,$D$4:$D$189,0))</f>
        <v>0</v>
      </c>
    </row>
    <row r="19" spans="1:9" s="1" customFormat="1" ht="15" customHeight="1">
      <c r="A19" s="15">
        <v>16</v>
      </c>
      <c r="B19" s="47" t="s">
        <v>95</v>
      </c>
      <c r="C19" s="47" t="s">
        <v>24</v>
      </c>
      <c r="D19" s="21" t="s">
        <v>47</v>
      </c>
      <c r="E19" s="47" t="s">
        <v>67</v>
      </c>
      <c r="F19" s="48">
        <v>0.02290509259259259</v>
      </c>
      <c r="G19" s="21" t="str">
        <f t="shared" si="0"/>
        <v>3.18/km</v>
      </c>
      <c r="H19" s="22">
        <f t="shared" si="1"/>
        <v>0.002453703703703701</v>
      </c>
      <c r="I19" s="22">
        <f>F19-INDEX($F$4:$F$189,MATCH(D19,$D$4:$D$189,0))</f>
        <v>0.00032407407407407385</v>
      </c>
    </row>
    <row r="20" spans="1:9" s="1" customFormat="1" ht="15" customHeight="1">
      <c r="A20" s="15">
        <v>17</v>
      </c>
      <c r="B20" s="47" t="s">
        <v>96</v>
      </c>
      <c r="C20" s="47" t="s">
        <v>97</v>
      </c>
      <c r="D20" s="21" t="s">
        <v>48</v>
      </c>
      <c r="E20" s="47" t="s">
        <v>67</v>
      </c>
      <c r="F20" s="48">
        <v>0.023171296296296297</v>
      </c>
      <c r="G20" s="21" t="str">
        <f t="shared" si="0"/>
        <v>3.20/km</v>
      </c>
      <c r="H20" s="22">
        <f t="shared" si="1"/>
        <v>0.002719907407407407</v>
      </c>
      <c r="I20" s="22">
        <f>F20-INDEX($F$4:$F$189,MATCH(D20,$D$4:$D$189,0))</f>
        <v>0.002719907407407407</v>
      </c>
    </row>
    <row r="21" spans="1:9" s="1" customFormat="1" ht="15" customHeight="1">
      <c r="A21" s="15">
        <v>18</v>
      </c>
      <c r="B21" s="47" t="s">
        <v>98</v>
      </c>
      <c r="C21" s="47" t="s">
        <v>44</v>
      </c>
      <c r="D21" s="21" t="s">
        <v>49</v>
      </c>
      <c r="E21" s="47" t="s">
        <v>84</v>
      </c>
      <c r="F21" s="48">
        <v>0.02349537037037037</v>
      </c>
      <c r="G21" s="21" t="str">
        <f t="shared" si="0"/>
        <v>3.23/km</v>
      </c>
      <c r="H21" s="22">
        <f t="shared" si="1"/>
        <v>0.003043981481481481</v>
      </c>
      <c r="I21" s="22">
        <f>F21-INDEX($F$4:$F$189,MATCH(D21,$D$4:$D$189,0))</f>
        <v>0.0006481481481481477</v>
      </c>
    </row>
    <row r="22" spans="1:9" s="1" customFormat="1" ht="15" customHeight="1">
      <c r="A22" s="15">
        <v>19</v>
      </c>
      <c r="B22" s="47" t="s">
        <v>99</v>
      </c>
      <c r="C22" s="47" t="s">
        <v>100</v>
      </c>
      <c r="D22" s="21" t="s">
        <v>47</v>
      </c>
      <c r="E22" s="47" t="s">
        <v>101</v>
      </c>
      <c r="F22" s="48">
        <v>0.023506944444444445</v>
      </c>
      <c r="G22" s="21" t="str">
        <f t="shared" si="0"/>
        <v>3.23/km</v>
      </c>
      <c r="H22" s="22">
        <f t="shared" si="1"/>
        <v>0.0030555555555555544</v>
      </c>
      <c r="I22" s="22">
        <f>F22-INDEX($F$4:$F$189,MATCH(D22,$D$4:$D$189,0))</f>
        <v>0.0009259259259259273</v>
      </c>
    </row>
    <row r="23" spans="1:9" s="1" customFormat="1" ht="15" customHeight="1">
      <c r="A23" s="15">
        <v>20</v>
      </c>
      <c r="B23" s="47" t="s">
        <v>102</v>
      </c>
      <c r="C23" s="47" t="s">
        <v>103</v>
      </c>
      <c r="D23" s="21" t="s">
        <v>47</v>
      </c>
      <c r="E23" s="47" t="s">
        <v>104</v>
      </c>
      <c r="F23" s="48">
        <v>0.023622685185185188</v>
      </c>
      <c r="G23" s="21" t="str">
        <f t="shared" si="0"/>
        <v>3.24/km</v>
      </c>
      <c r="H23" s="22">
        <f t="shared" si="1"/>
        <v>0.003171296296296297</v>
      </c>
      <c r="I23" s="22">
        <f>F23-INDEX($F$4:$F$189,MATCH(D23,$D$4:$D$189,0))</f>
        <v>0.00104166666666667</v>
      </c>
    </row>
    <row r="24" spans="1:9" s="1" customFormat="1" ht="15" customHeight="1">
      <c r="A24" s="15">
        <v>21</v>
      </c>
      <c r="B24" s="47" t="s">
        <v>105</v>
      </c>
      <c r="C24" s="47" t="s">
        <v>33</v>
      </c>
      <c r="D24" s="21" t="s">
        <v>48</v>
      </c>
      <c r="E24" s="47" t="s">
        <v>106</v>
      </c>
      <c r="F24" s="48">
        <v>0.023634259259259258</v>
      </c>
      <c r="G24" s="21" t="str">
        <f t="shared" si="0"/>
        <v>3.24/km</v>
      </c>
      <c r="H24" s="22">
        <f t="shared" si="1"/>
        <v>0.003182870370370367</v>
      </c>
      <c r="I24" s="22">
        <f>F24-INDEX($F$4:$F$189,MATCH(D24,$D$4:$D$189,0))</f>
        <v>0.003182870370370367</v>
      </c>
    </row>
    <row r="25" spans="1:9" s="1" customFormat="1" ht="15" customHeight="1">
      <c r="A25" s="15">
        <v>22</v>
      </c>
      <c r="B25" s="47" t="s">
        <v>107</v>
      </c>
      <c r="C25" s="47" t="s">
        <v>30</v>
      </c>
      <c r="D25" s="21" t="s">
        <v>71</v>
      </c>
      <c r="E25" s="47" t="s">
        <v>108</v>
      </c>
      <c r="F25" s="48">
        <v>0.023645833333333335</v>
      </c>
      <c r="G25" s="21" t="str">
        <f t="shared" si="0"/>
        <v>3.24/km</v>
      </c>
      <c r="H25" s="22">
        <f t="shared" si="1"/>
        <v>0.003194444444444444</v>
      </c>
      <c r="I25" s="22">
        <f>F25-INDEX($F$4:$F$189,MATCH(D25,$D$4:$D$189,0))</f>
        <v>0.0023263888888888917</v>
      </c>
    </row>
    <row r="26" spans="1:9" s="1" customFormat="1" ht="15" customHeight="1">
      <c r="A26" s="15">
        <v>23</v>
      </c>
      <c r="B26" s="47" t="s">
        <v>109</v>
      </c>
      <c r="C26" s="47" t="s">
        <v>62</v>
      </c>
      <c r="D26" s="21" t="s">
        <v>71</v>
      </c>
      <c r="E26" s="47" t="s">
        <v>84</v>
      </c>
      <c r="F26" s="48">
        <v>0.023680555555555555</v>
      </c>
      <c r="G26" s="21" t="str">
        <f t="shared" si="0"/>
        <v>3.25/km</v>
      </c>
      <c r="H26" s="22">
        <f t="shared" si="1"/>
        <v>0.003229166666666665</v>
      </c>
      <c r="I26" s="22">
        <f>F26-INDEX($F$4:$F$189,MATCH(D26,$D$4:$D$189,0))</f>
        <v>0.0023611111111111124</v>
      </c>
    </row>
    <row r="27" spans="1:9" s="2" customFormat="1" ht="15" customHeight="1">
      <c r="A27" s="15">
        <v>24</v>
      </c>
      <c r="B27" s="47" t="s">
        <v>110</v>
      </c>
      <c r="C27" s="47" t="s">
        <v>19</v>
      </c>
      <c r="D27" s="21" t="s">
        <v>80</v>
      </c>
      <c r="E27" s="47" t="s">
        <v>88</v>
      </c>
      <c r="F27" s="48">
        <v>0.02369212962962963</v>
      </c>
      <c r="G27" s="21" t="str">
        <f t="shared" si="0"/>
        <v>3.25/km</v>
      </c>
      <c r="H27" s="22">
        <f t="shared" si="1"/>
        <v>0.0032407407407407385</v>
      </c>
      <c r="I27" s="22">
        <f>F27-INDEX($F$4:$F$189,MATCH(D27,$D$4:$D$189,0))</f>
        <v>0.0017708333333333326</v>
      </c>
    </row>
    <row r="28" spans="1:9" s="1" customFormat="1" ht="15" customHeight="1">
      <c r="A28" s="15">
        <v>25</v>
      </c>
      <c r="B28" s="47" t="s">
        <v>111</v>
      </c>
      <c r="C28" s="47" t="s">
        <v>112</v>
      </c>
      <c r="D28" s="21" t="s">
        <v>49</v>
      </c>
      <c r="E28" s="47" t="s">
        <v>113</v>
      </c>
      <c r="F28" s="48">
        <v>0.023715277777777776</v>
      </c>
      <c r="G28" s="21" t="str">
        <f t="shared" si="0"/>
        <v>3.25/km</v>
      </c>
      <c r="H28" s="22">
        <f t="shared" si="1"/>
        <v>0.0032638888888888856</v>
      </c>
      <c r="I28" s="22">
        <f>F28-INDEX($F$4:$F$189,MATCH(D28,$D$4:$D$189,0))</f>
        <v>0.0008680555555555525</v>
      </c>
    </row>
    <row r="29" spans="1:9" s="1" customFormat="1" ht="15" customHeight="1">
      <c r="A29" s="15">
        <v>26</v>
      </c>
      <c r="B29" s="47" t="s">
        <v>114</v>
      </c>
      <c r="C29" s="47" t="s">
        <v>42</v>
      </c>
      <c r="D29" s="21" t="s">
        <v>80</v>
      </c>
      <c r="E29" s="47" t="s">
        <v>106</v>
      </c>
      <c r="F29" s="48">
        <v>0.02372685185185185</v>
      </c>
      <c r="G29" s="21" t="str">
        <f t="shared" si="0"/>
        <v>3.25/km</v>
      </c>
      <c r="H29" s="22">
        <f t="shared" si="1"/>
        <v>0.003275462962962959</v>
      </c>
      <c r="I29" s="22">
        <f>F29-INDEX($F$4:$F$189,MATCH(D29,$D$4:$D$189,0))</f>
        <v>0.0018055555555555533</v>
      </c>
    </row>
    <row r="30" spans="1:9" s="1" customFormat="1" ht="15" customHeight="1">
      <c r="A30" s="15">
        <v>27</v>
      </c>
      <c r="B30" s="47" t="s">
        <v>115</v>
      </c>
      <c r="C30" s="47" t="s">
        <v>12</v>
      </c>
      <c r="D30" s="21" t="s">
        <v>80</v>
      </c>
      <c r="E30" s="47" t="s">
        <v>67</v>
      </c>
      <c r="F30" s="49">
        <v>0.023738425925925923</v>
      </c>
      <c r="G30" s="21" t="str">
        <f t="shared" si="0"/>
        <v>3.25/km</v>
      </c>
      <c r="H30" s="22">
        <f t="shared" si="1"/>
        <v>0.0032870370370370328</v>
      </c>
      <c r="I30" s="22">
        <f>F30-INDEX($F$4:$F$189,MATCH(D30,$D$4:$D$189,0))</f>
        <v>0.0018171296296296269</v>
      </c>
    </row>
    <row r="31" spans="1:9" s="1" customFormat="1" ht="15" customHeight="1">
      <c r="A31" s="15">
        <v>28</v>
      </c>
      <c r="B31" s="47" t="s">
        <v>116</v>
      </c>
      <c r="C31" s="47" t="s">
        <v>18</v>
      </c>
      <c r="D31" s="21" t="s">
        <v>49</v>
      </c>
      <c r="E31" s="47" t="s">
        <v>113</v>
      </c>
      <c r="F31" s="49">
        <v>0.02375</v>
      </c>
      <c r="G31" s="21" t="str">
        <f t="shared" si="0"/>
        <v>3.25/km</v>
      </c>
      <c r="H31" s="22">
        <f t="shared" si="1"/>
        <v>0.00329861111111111</v>
      </c>
      <c r="I31" s="22">
        <f>F31-INDEX($F$4:$F$189,MATCH(D31,$D$4:$D$189,0))</f>
        <v>0.0009027777777777767</v>
      </c>
    </row>
    <row r="32" spans="1:9" s="1" customFormat="1" ht="15" customHeight="1">
      <c r="A32" s="15">
        <v>29</v>
      </c>
      <c r="B32" s="47" t="s">
        <v>117</v>
      </c>
      <c r="C32" s="47" t="s">
        <v>24</v>
      </c>
      <c r="D32" s="21" t="s">
        <v>48</v>
      </c>
      <c r="E32" s="47" t="s">
        <v>118</v>
      </c>
      <c r="F32" s="49">
        <v>0.023761574074074074</v>
      </c>
      <c r="G32" s="21" t="str">
        <f t="shared" si="0"/>
        <v>3.25/km</v>
      </c>
      <c r="H32" s="22">
        <f aca="true" t="shared" si="2" ref="H32:H51">F32-$F$4</f>
        <v>0.0033101851851851834</v>
      </c>
      <c r="I32" s="22">
        <f>F32-INDEX($F$4:$F$189,MATCH(D32,$D$4:$D$189,0))</f>
        <v>0.0033101851851851834</v>
      </c>
    </row>
    <row r="33" spans="1:9" s="1" customFormat="1" ht="15" customHeight="1">
      <c r="A33" s="15">
        <v>30</v>
      </c>
      <c r="B33" s="47" t="s">
        <v>119</v>
      </c>
      <c r="C33" s="47" t="s">
        <v>24</v>
      </c>
      <c r="D33" s="21" t="s">
        <v>48</v>
      </c>
      <c r="E33" s="47" t="s">
        <v>84</v>
      </c>
      <c r="F33" s="49">
        <v>0.023912037037037034</v>
      </c>
      <c r="G33" s="21" t="str">
        <f t="shared" si="0"/>
        <v>3.27/km</v>
      </c>
      <c r="H33" s="22">
        <f t="shared" si="2"/>
        <v>0.0034606481481481433</v>
      </c>
      <c r="I33" s="22">
        <f>F33-INDEX($F$4:$F$189,MATCH(D33,$D$4:$D$189,0))</f>
        <v>0.0034606481481481433</v>
      </c>
    </row>
    <row r="34" spans="1:9" s="1" customFormat="1" ht="15" customHeight="1">
      <c r="A34" s="15">
        <v>31</v>
      </c>
      <c r="B34" s="47" t="s">
        <v>120</v>
      </c>
      <c r="C34" s="47" t="s">
        <v>121</v>
      </c>
      <c r="D34" s="21" t="s">
        <v>52</v>
      </c>
      <c r="E34" s="47" t="s">
        <v>67</v>
      </c>
      <c r="F34" s="49">
        <v>0.023935185185185184</v>
      </c>
      <c r="G34" s="21" t="str">
        <f t="shared" si="0"/>
        <v>3.27/km</v>
      </c>
      <c r="H34" s="22">
        <f t="shared" si="2"/>
        <v>0.003483796296296294</v>
      </c>
      <c r="I34" s="22">
        <f>F34-INDEX($F$4:$F$189,MATCH(D34,$D$4:$D$189,0))</f>
        <v>0</v>
      </c>
    </row>
    <row r="35" spans="1:9" s="1" customFormat="1" ht="15" customHeight="1">
      <c r="A35" s="15">
        <v>32</v>
      </c>
      <c r="B35" s="47" t="s">
        <v>122</v>
      </c>
      <c r="C35" s="47" t="s">
        <v>12</v>
      </c>
      <c r="D35" s="21" t="s">
        <v>47</v>
      </c>
      <c r="E35" s="47" t="s">
        <v>106</v>
      </c>
      <c r="F35" s="49">
        <v>0.02400462962962963</v>
      </c>
      <c r="G35" s="21" t="str">
        <f t="shared" si="0"/>
        <v>3.27/km</v>
      </c>
      <c r="H35" s="22">
        <f t="shared" si="2"/>
        <v>0.0035532407407407388</v>
      </c>
      <c r="I35" s="22">
        <f>F35-INDEX($F$4:$F$189,MATCH(D35,$D$4:$D$189,0))</f>
        <v>0.0014236111111111116</v>
      </c>
    </row>
    <row r="36" spans="1:9" s="1" customFormat="1" ht="15" customHeight="1">
      <c r="A36" s="15">
        <v>33</v>
      </c>
      <c r="B36" s="47" t="s">
        <v>123</v>
      </c>
      <c r="C36" s="47" t="s">
        <v>58</v>
      </c>
      <c r="D36" s="21" t="s">
        <v>71</v>
      </c>
      <c r="E36" s="47" t="s">
        <v>124</v>
      </c>
      <c r="F36" s="49">
        <v>0.024131944444444445</v>
      </c>
      <c r="G36" s="21" t="str">
        <f t="shared" si="0"/>
        <v>3.29/km</v>
      </c>
      <c r="H36" s="22">
        <f t="shared" si="2"/>
        <v>0.003680555555555555</v>
      </c>
      <c r="I36" s="22">
        <f>F36-INDEX($F$4:$F$189,MATCH(D36,$D$4:$D$189,0))</f>
        <v>0.0028125000000000025</v>
      </c>
    </row>
    <row r="37" spans="1:9" s="1" customFormat="1" ht="15" customHeight="1">
      <c r="A37" s="15">
        <v>34</v>
      </c>
      <c r="B37" s="47" t="s">
        <v>125</v>
      </c>
      <c r="C37" s="47" t="s">
        <v>126</v>
      </c>
      <c r="D37" s="21" t="s">
        <v>46</v>
      </c>
      <c r="E37" s="47" t="s">
        <v>106</v>
      </c>
      <c r="F37" s="49">
        <v>0.024189814814814817</v>
      </c>
      <c r="G37" s="21" t="str">
        <f t="shared" si="0"/>
        <v>3.29/km</v>
      </c>
      <c r="H37" s="22">
        <f t="shared" si="2"/>
        <v>0.0037384259259259263</v>
      </c>
      <c r="I37" s="22">
        <f>F37-INDEX($F$4:$F$189,MATCH(D37,$D$4:$D$189,0))</f>
        <v>0</v>
      </c>
    </row>
    <row r="38" spans="1:9" s="1" customFormat="1" ht="15" customHeight="1">
      <c r="A38" s="15">
        <v>35</v>
      </c>
      <c r="B38" s="47" t="s">
        <v>127</v>
      </c>
      <c r="C38" s="47" t="s">
        <v>30</v>
      </c>
      <c r="D38" s="21" t="s">
        <v>46</v>
      </c>
      <c r="E38" s="47" t="s">
        <v>128</v>
      </c>
      <c r="F38" s="49">
        <v>0.02431712962962963</v>
      </c>
      <c r="G38" s="21" t="str">
        <f t="shared" si="0"/>
        <v>3.30/km</v>
      </c>
      <c r="H38" s="22">
        <f t="shared" si="2"/>
        <v>0.003865740740740739</v>
      </c>
      <c r="I38" s="22">
        <f>F38-INDEX($F$4:$F$189,MATCH(D38,$D$4:$D$189,0))</f>
        <v>0.00012731481481481274</v>
      </c>
    </row>
    <row r="39" spans="1:9" s="1" customFormat="1" ht="15" customHeight="1">
      <c r="A39" s="15">
        <v>36</v>
      </c>
      <c r="B39" s="47" t="s">
        <v>129</v>
      </c>
      <c r="C39" s="47" t="s">
        <v>130</v>
      </c>
      <c r="D39" s="21" t="s">
        <v>49</v>
      </c>
      <c r="E39" s="47" t="s">
        <v>131</v>
      </c>
      <c r="F39" s="49">
        <v>0.024340277777777777</v>
      </c>
      <c r="G39" s="21" t="str">
        <f t="shared" si="0"/>
        <v>3.30/km</v>
      </c>
      <c r="H39" s="22">
        <f t="shared" si="2"/>
        <v>0.003888888888888886</v>
      </c>
      <c r="I39" s="22">
        <f>F39-INDEX($F$4:$F$189,MATCH(D39,$D$4:$D$189,0))</f>
        <v>0.001493055555555553</v>
      </c>
    </row>
    <row r="40" spans="1:9" s="1" customFormat="1" ht="15" customHeight="1">
      <c r="A40" s="15">
        <v>37</v>
      </c>
      <c r="B40" s="47" t="s">
        <v>13</v>
      </c>
      <c r="C40" s="47" t="s">
        <v>14</v>
      </c>
      <c r="D40" s="21" t="s">
        <v>71</v>
      </c>
      <c r="E40" s="47" t="s">
        <v>15</v>
      </c>
      <c r="F40" s="49">
        <v>0.02449074074074074</v>
      </c>
      <c r="G40" s="21" t="str">
        <f t="shared" si="0"/>
        <v>3.32/km</v>
      </c>
      <c r="H40" s="22">
        <f t="shared" si="2"/>
        <v>0.0040393518518518495</v>
      </c>
      <c r="I40" s="22">
        <f>F40-INDEX($F$4:$F$189,MATCH(D40,$D$4:$D$189,0))</f>
        <v>0.003171296296296297</v>
      </c>
    </row>
    <row r="41" spans="1:9" s="1" customFormat="1" ht="15" customHeight="1">
      <c r="A41" s="15">
        <v>38</v>
      </c>
      <c r="B41" s="47" t="s">
        <v>132</v>
      </c>
      <c r="C41" s="47" t="s">
        <v>133</v>
      </c>
      <c r="D41" s="21" t="s">
        <v>71</v>
      </c>
      <c r="E41" s="47" t="s">
        <v>134</v>
      </c>
      <c r="F41" s="49">
        <v>0.024513888888888887</v>
      </c>
      <c r="G41" s="21" t="str">
        <f t="shared" si="0"/>
        <v>3.32/km</v>
      </c>
      <c r="H41" s="22">
        <f t="shared" si="2"/>
        <v>0.004062499999999997</v>
      </c>
      <c r="I41" s="22">
        <f>F41-INDEX($F$4:$F$189,MATCH(D41,$D$4:$D$189,0))</f>
        <v>0.003194444444444444</v>
      </c>
    </row>
    <row r="42" spans="1:9" s="1" customFormat="1" ht="15" customHeight="1">
      <c r="A42" s="15">
        <v>39</v>
      </c>
      <c r="B42" s="47" t="s">
        <v>135</v>
      </c>
      <c r="C42" s="47" t="s">
        <v>136</v>
      </c>
      <c r="D42" s="21" t="s">
        <v>49</v>
      </c>
      <c r="E42" s="47" t="s">
        <v>22</v>
      </c>
      <c r="F42" s="49">
        <v>0.024537037037037038</v>
      </c>
      <c r="G42" s="21" t="str">
        <f t="shared" si="0"/>
        <v>3.32/km</v>
      </c>
      <c r="H42" s="22">
        <f t="shared" si="2"/>
        <v>0.004085648148148147</v>
      </c>
      <c r="I42" s="22">
        <f>F42-INDEX($F$4:$F$189,MATCH(D42,$D$4:$D$189,0))</f>
        <v>0.0016898148148148141</v>
      </c>
    </row>
    <row r="43" spans="1:9" s="1" customFormat="1" ht="15" customHeight="1">
      <c r="A43" s="15">
        <v>40</v>
      </c>
      <c r="B43" s="47" t="s">
        <v>137</v>
      </c>
      <c r="C43" s="47" t="s">
        <v>138</v>
      </c>
      <c r="D43" s="21" t="s">
        <v>80</v>
      </c>
      <c r="E43" s="47" t="s">
        <v>92</v>
      </c>
      <c r="F43" s="49">
        <v>0.02459490740740741</v>
      </c>
      <c r="G43" s="21" t="str">
        <f t="shared" si="0"/>
        <v>3.33/km</v>
      </c>
      <c r="H43" s="22">
        <f t="shared" si="2"/>
        <v>0.004143518518518519</v>
      </c>
      <c r="I43" s="22">
        <f>F43-INDEX($F$4:$F$189,MATCH(D43,$D$4:$D$189,0))</f>
        <v>0.0026736111111111127</v>
      </c>
    </row>
    <row r="44" spans="1:9" s="1" customFormat="1" ht="15" customHeight="1">
      <c r="A44" s="15">
        <v>41</v>
      </c>
      <c r="B44" s="47" t="s">
        <v>139</v>
      </c>
      <c r="C44" s="47" t="s">
        <v>41</v>
      </c>
      <c r="D44" s="21" t="s">
        <v>47</v>
      </c>
      <c r="E44" s="47" t="s">
        <v>140</v>
      </c>
      <c r="F44" s="49">
        <v>0.024652777777777777</v>
      </c>
      <c r="G44" s="21" t="str">
        <f t="shared" si="0"/>
        <v>3.33/km</v>
      </c>
      <c r="H44" s="22">
        <f t="shared" si="2"/>
        <v>0.0042013888888888865</v>
      </c>
      <c r="I44" s="22">
        <f>F44-INDEX($F$4:$F$189,MATCH(D44,$D$4:$D$189,0))</f>
        <v>0.0020717592592592593</v>
      </c>
    </row>
    <row r="45" spans="1:9" s="1" customFormat="1" ht="15" customHeight="1">
      <c r="A45" s="15">
        <v>42</v>
      </c>
      <c r="B45" s="47" t="s">
        <v>141</v>
      </c>
      <c r="C45" s="47" t="s">
        <v>142</v>
      </c>
      <c r="D45" s="21" t="s">
        <v>47</v>
      </c>
      <c r="E45" s="47" t="s">
        <v>85</v>
      </c>
      <c r="F45" s="49">
        <v>0.024699074074074078</v>
      </c>
      <c r="G45" s="21" t="str">
        <f t="shared" si="0"/>
        <v>3.33/km</v>
      </c>
      <c r="H45" s="22">
        <f t="shared" si="2"/>
        <v>0.004247685185185188</v>
      </c>
      <c r="I45" s="22">
        <f>F45-INDEX($F$4:$F$189,MATCH(D45,$D$4:$D$189,0))</f>
        <v>0.0021180555555555605</v>
      </c>
    </row>
    <row r="46" spans="1:9" s="1" customFormat="1" ht="15" customHeight="1">
      <c r="A46" s="15">
        <v>43</v>
      </c>
      <c r="B46" s="47" t="s">
        <v>143</v>
      </c>
      <c r="C46" s="47" t="s">
        <v>38</v>
      </c>
      <c r="D46" s="21" t="s">
        <v>144</v>
      </c>
      <c r="E46" s="47" t="s">
        <v>67</v>
      </c>
      <c r="F46" s="49">
        <v>0.02476851851851852</v>
      </c>
      <c r="G46" s="21" t="str">
        <f t="shared" si="0"/>
        <v>3.34/km</v>
      </c>
      <c r="H46" s="22">
        <f t="shared" si="2"/>
        <v>0.004317129629629629</v>
      </c>
      <c r="I46" s="22">
        <f>F46-INDEX($F$4:$F$189,MATCH(D46,$D$4:$D$189,0))</f>
        <v>0</v>
      </c>
    </row>
    <row r="47" spans="1:9" s="1" customFormat="1" ht="15" customHeight="1">
      <c r="A47" s="15">
        <v>44</v>
      </c>
      <c r="B47" s="47" t="s">
        <v>145</v>
      </c>
      <c r="C47" s="47" t="s">
        <v>21</v>
      </c>
      <c r="D47" s="21" t="s">
        <v>80</v>
      </c>
      <c r="E47" s="47" t="s">
        <v>146</v>
      </c>
      <c r="F47" s="49">
        <v>0.024837962962962964</v>
      </c>
      <c r="G47" s="21" t="str">
        <f t="shared" si="0"/>
        <v>3.35/km</v>
      </c>
      <c r="H47" s="22">
        <f t="shared" si="2"/>
        <v>0.004386574074074074</v>
      </c>
      <c r="I47" s="22">
        <f>F47-INDEX($F$4:$F$189,MATCH(D47,$D$4:$D$189,0))</f>
        <v>0.002916666666666668</v>
      </c>
    </row>
    <row r="48" spans="1:9" s="1" customFormat="1" ht="15" customHeight="1">
      <c r="A48" s="15">
        <v>45</v>
      </c>
      <c r="B48" s="47" t="s">
        <v>147</v>
      </c>
      <c r="C48" s="47" t="s">
        <v>35</v>
      </c>
      <c r="D48" s="21" t="s">
        <v>49</v>
      </c>
      <c r="E48" s="47" t="s">
        <v>148</v>
      </c>
      <c r="F48" s="49">
        <v>0.024849537037037035</v>
      </c>
      <c r="G48" s="21" t="str">
        <f t="shared" si="0"/>
        <v>3.35/km</v>
      </c>
      <c r="H48" s="22">
        <f t="shared" si="2"/>
        <v>0.004398148148148144</v>
      </c>
      <c r="I48" s="22">
        <f>F48-INDEX($F$4:$F$189,MATCH(D48,$D$4:$D$189,0))</f>
        <v>0.002002314814814811</v>
      </c>
    </row>
    <row r="49" spans="1:9" s="1" customFormat="1" ht="15" customHeight="1">
      <c r="A49" s="15">
        <v>46</v>
      </c>
      <c r="B49" s="47" t="s">
        <v>149</v>
      </c>
      <c r="C49" s="47" t="s">
        <v>21</v>
      </c>
      <c r="D49" s="21" t="s">
        <v>47</v>
      </c>
      <c r="E49" s="47" t="s">
        <v>22</v>
      </c>
      <c r="F49" s="49">
        <v>0.024861111111111108</v>
      </c>
      <c r="G49" s="21" t="str">
        <f t="shared" si="0"/>
        <v>3.35/km</v>
      </c>
      <c r="H49" s="22">
        <f t="shared" si="2"/>
        <v>0.004409722222222218</v>
      </c>
      <c r="I49" s="22">
        <f>F49-INDEX($F$4:$F$189,MATCH(D49,$D$4:$D$189,0))</f>
        <v>0.0022800925925925905</v>
      </c>
    </row>
    <row r="50" spans="1:9" s="1" customFormat="1" ht="15" customHeight="1">
      <c r="A50" s="15">
        <v>47</v>
      </c>
      <c r="B50" s="47" t="s">
        <v>150</v>
      </c>
      <c r="C50" s="47" t="s">
        <v>151</v>
      </c>
      <c r="D50" s="21" t="s">
        <v>49</v>
      </c>
      <c r="E50" s="47" t="s">
        <v>124</v>
      </c>
      <c r="F50" s="49">
        <v>0.02488425925925926</v>
      </c>
      <c r="G50" s="21" t="str">
        <f t="shared" si="0"/>
        <v>3.35/km</v>
      </c>
      <c r="H50" s="22">
        <f t="shared" si="2"/>
        <v>0.004432870370370368</v>
      </c>
      <c r="I50" s="22">
        <f>F50-INDEX($F$4:$F$189,MATCH(D50,$D$4:$D$189,0))</f>
        <v>0.002037037037037035</v>
      </c>
    </row>
    <row r="51" spans="1:9" s="1" customFormat="1" ht="15" customHeight="1">
      <c r="A51" s="15">
        <v>48</v>
      </c>
      <c r="B51" s="47" t="s">
        <v>152</v>
      </c>
      <c r="C51" s="47" t="s">
        <v>11</v>
      </c>
      <c r="D51" s="21" t="s">
        <v>80</v>
      </c>
      <c r="E51" s="47" t="s">
        <v>153</v>
      </c>
      <c r="F51" s="49">
        <v>0.02494212962962963</v>
      </c>
      <c r="G51" s="21" t="str">
        <f t="shared" si="0"/>
        <v>3.36/km</v>
      </c>
      <c r="H51" s="22">
        <f t="shared" si="2"/>
        <v>0.00449074074074074</v>
      </c>
      <c r="I51" s="22">
        <f>F51-INDEX($F$4:$F$189,MATCH(D51,$D$4:$D$189,0))</f>
        <v>0.0030208333333333337</v>
      </c>
    </row>
    <row r="52" spans="1:9" s="1" customFormat="1" ht="15" customHeight="1">
      <c r="A52" s="15">
        <v>49</v>
      </c>
      <c r="B52" s="47" t="s">
        <v>154</v>
      </c>
      <c r="C52" s="47" t="s">
        <v>34</v>
      </c>
      <c r="D52" s="21" t="s">
        <v>48</v>
      </c>
      <c r="E52" s="47" t="s">
        <v>155</v>
      </c>
      <c r="F52" s="49">
        <v>0.025</v>
      </c>
      <c r="G52" s="21" t="str">
        <f t="shared" si="0"/>
        <v>3.36/km</v>
      </c>
      <c r="H52" s="22">
        <f aca="true" t="shared" si="3" ref="H52:H68">F52-$F$4</f>
        <v>0.004548611111111111</v>
      </c>
      <c r="I52" s="22">
        <f>F52-INDEX($F$4:$F$189,MATCH(D52,$D$4:$D$189,0))</f>
        <v>0.004548611111111111</v>
      </c>
    </row>
    <row r="53" spans="1:9" ht="15" customHeight="1">
      <c r="A53" s="15">
        <v>50</v>
      </c>
      <c r="B53" s="47" t="s">
        <v>115</v>
      </c>
      <c r="C53" s="47" t="s">
        <v>156</v>
      </c>
      <c r="D53" s="21" t="s">
        <v>144</v>
      </c>
      <c r="E53" s="47" t="s">
        <v>67</v>
      </c>
      <c r="F53" s="49">
        <v>0.025034722222222222</v>
      </c>
      <c r="G53" s="21" t="str">
        <f t="shared" si="0"/>
        <v>3.36/km</v>
      </c>
      <c r="H53" s="22">
        <f t="shared" si="3"/>
        <v>0.004583333333333332</v>
      </c>
      <c r="I53" s="22">
        <f>F53-INDEX($F$4:$F$189,MATCH(D53,$D$4:$D$189,0))</f>
        <v>0.0002662037037037025</v>
      </c>
    </row>
    <row r="54" spans="1:9" ht="15" customHeight="1">
      <c r="A54" s="15">
        <v>51</v>
      </c>
      <c r="B54" s="47" t="s">
        <v>157</v>
      </c>
      <c r="C54" s="47" t="s">
        <v>142</v>
      </c>
      <c r="D54" s="21" t="s">
        <v>47</v>
      </c>
      <c r="E54" s="47" t="s">
        <v>158</v>
      </c>
      <c r="F54" s="49">
        <v>0.02560185185185185</v>
      </c>
      <c r="G54" s="21" t="str">
        <f t="shared" si="0"/>
        <v>3.41/km</v>
      </c>
      <c r="H54" s="22">
        <f t="shared" si="3"/>
        <v>0.005150462962962961</v>
      </c>
      <c r="I54" s="22">
        <f>F54-INDEX($F$4:$F$189,MATCH(D54,$D$4:$D$189,0))</f>
        <v>0.0030208333333333337</v>
      </c>
    </row>
    <row r="55" spans="1:9" ht="15" customHeight="1">
      <c r="A55" s="15">
        <v>52</v>
      </c>
      <c r="B55" s="47" t="s">
        <v>159</v>
      </c>
      <c r="C55" s="47" t="s">
        <v>37</v>
      </c>
      <c r="D55" s="21" t="s">
        <v>46</v>
      </c>
      <c r="E55" s="47" t="s">
        <v>81</v>
      </c>
      <c r="F55" s="49">
        <v>0.025706018518518517</v>
      </c>
      <c r="G55" s="21" t="str">
        <f t="shared" si="0"/>
        <v>3.42/km</v>
      </c>
      <c r="H55" s="22">
        <f t="shared" si="3"/>
        <v>0.0052546296296296265</v>
      </c>
      <c r="I55" s="22">
        <f>F55-INDEX($F$4:$F$189,MATCH(D55,$D$4:$D$189,0))</f>
        <v>0.0015162037037037002</v>
      </c>
    </row>
    <row r="56" spans="1:9" ht="15" customHeight="1">
      <c r="A56" s="15">
        <v>53</v>
      </c>
      <c r="B56" s="47" t="s">
        <v>160</v>
      </c>
      <c r="C56" s="47" t="s">
        <v>25</v>
      </c>
      <c r="D56" s="21" t="s">
        <v>46</v>
      </c>
      <c r="E56" s="47" t="s">
        <v>106</v>
      </c>
      <c r="F56" s="49">
        <v>0.02585648148148148</v>
      </c>
      <c r="G56" s="21" t="str">
        <f t="shared" si="0"/>
        <v>3.43/km</v>
      </c>
      <c r="H56" s="22">
        <f t="shared" si="3"/>
        <v>0.00540509259259259</v>
      </c>
      <c r="I56" s="22">
        <f>F56-INDEX($F$4:$F$189,MATCH(D56,$D$4:$D$189,0))</f>
        <v>0.0016666666666666635</v>
      </c>
    </row>
    <row r="57" spans="1:9" ht="15" customHeight="1">
      <c r="A57" s="15">
        <v>54</v>
      </c>
      <c r="B57" s="47" t="s">
        <v>161</v>
      </c>
      <c r="C57" s="47" t="s">
        <v>162</v>
      </c>
      <c r="D57" s="21" t="s">
        <v>47</v>
      </c>
      <c r="E57" s="47" t="s">
        <v>85</v>
      </c>
      <c r="F57" s="49">
        <v>0.025879629629629627</v>
      </c>
      <c r="G57" s="21" t="str">
        <f t="shared" si="0"/>
        <v>3.44/km</v>
      </c>
      <c r="H57" s="22">
        <f t="shared" si="3"/>
        <v>0.005428240740740737</v>
      </c>
      <c r="I57" s="22">
        <f>F57-INDEX($F$4:$F$189,MATCH(D57,$D$4:$D$189,0))</f>
        <v>0.00329861111111111</v>
      </c>
    </row>
    <row r="58" spans="1:9" ht="15" customHeight="1">
      <c r="A58" s="15">
        <v>55</v>
      </c>
      <c r="B58" s="47" t="s">
        <v>163</v>
      </c>
      <c r="C58" s="47" t="s">
        <v>12</v>
      </c>
      <c r="D58" s="21" t="s">
        <v>46</v>
      </c>
      <c r="E58" s="47" t="s">
        <v>106</v>
      </c>
      <c r="F58" s="49">
        <v>0.025949074074074072</v>
      </c>
      <c r="G58" s="21" t="str">
        <f t="shared" si="0"/>
        <v>3.44/km</v>
      </c>
      <c r="H58" s="22">
        <f t="shared" si="3"/>
        <v>0.005497685185185182</v>
      </c>
      <c r="I58" s="22">
        <f>F58-INDEX($F$4:$F$189,MATCH(D58,$D$4:$D$189,0))</f>
        <v>0.0017592592592592556</v>
      </c>
    </row>
    <row r="59" spans="1:9" ht="15" customHeight="1">
      <c r="A59" s="15">
        <v>56</v>
      </c>
      <c r="B59" s="47" t="s">
        <v>164</v>
      </c>
      <c r="C59" s="47" t="s">
        <v>165</v>
      </c>
      <c r="D59" s="21" t="s">
        <v>52</v>
      </c>
      <c r="E59" s="47" t="s">
        <v>166</v>
      </c>
      <c r="F59" s="49">
        <v>0.025995370370370367</v>
      </c>
      <c r="G59" s="21" t="str">
        <f t="shared" si="0"/>
        <v>3.45/km</v>
      </c>
      <c r="H59" s="22">
        <f t="shared" si="3"/>
        <v>0.005543981481481476</v>
      </c>
      <c r="I59" s="22">
        <f>F59-INDEX($F$4:$F$189,MATCH(D59,$D$4:$D$189,0))</f>
        <v>0.0020601851851851823</v>
      </c>
    </row>
    <row r="60" spans="1:9" ht="15" customHeight="1">
      <c r="A60" s="15">
        <v>57</v>
      </c>
      <c r="B60" s="47" t="s">
        <v>167</v>
      </c>
      <c r="C60" s="47" t="s">
        <v>168</v>
      </c>
      <c r="D60" s="21" t="s">
        <v>48</v>
      </c>
      <c r="E60" s="47" t="s">
        <v>169</v>
      </c>
      <c r="F60" s="49">
        <v>0.026157407407407407</v>
      </c>
      <c r="G60" s="21" t="str">
        <f t="shared" si="0"/>
        <v>3.46/km</v>
      </c>
      <c r="H60" s="22">
        <f t="shared" si="3"/>
        <v>0.0057060185185185165</v>
      </c>
      <c r="I60" s="22">
        <f>F60-INDEX($F$4:$F$189,MATCH(D60,$D$4:$D$189,0))</f>
        <v>0.0057060185185185165</v>
      </c>
    </row>
    <row r="61" spans="1:9" ht="15" customHeight="1">
      <c r="A61" s="15">
        <v>58</v>
      </c>
      <c r="B61" s="47" t="s">
        <v>170</v>
      </c>
      <c r="C61" s="47" t="s">
        <v>171</v>
      </c>
      <c r="D61" s="21" t="s">
        <v>52</v>
      </c>
      <c r="E61" s="47" t="s">
        <v>172</v>
      </c>
      <c r="F61" s="49">
        <v>0.026180555555555558</v>
      </c>
      <c r="G61" s="21" t="str">
        <f t="shared" si="0"/>
        <v>3.46/km</v>
      </c>
      <c r="H61" s="22">
        <f t="shared" si="3"/>
        <v>0.005729166666666667</v>
      </c>
      <c r="I61" s="22">
        <f>F61-INDEX($F$4:$F$189,MATCH(D61,$D$4:$D$189,0))</f>
        <v>0.0022453703703703733</v>
      </c>
    </row>
    <row r="62" spans="1:9" ht="15" customHeight="1">
      <c r="A62" s="15">
        <v>59</v>
      </c>
      <c r="B62" s="47" t="s">
        <v>173</v>
      </c>
      <c r="C62" s="47" t="s">
        <v>174</v>
      </c>
      <c r="D62" s="21" t="s">
        <v>47</v>
      </c>
      <c r="E62" s="47" t="s">
        <v>15</v>
      </c>
      <c r="F62" s="49">
        <v>0.02625</v>
      </c>
      <c r="G62" s="21" t="str">
        <f t="shared" si="0"/>
        <v>3.47/km</v>
      </c>
      <c r="H62" s="22">
        <f t="shared" si="3"/>
        <v>0.0057986111111111086</v>
      </c>
      <c r="I62" s="22">
        <f>F62-INDEX($F$4:$F$189,MATCH(D62,$D$4:$D$189,0))</f>
        <v>0.0036689814814814814</v>
      </c>
    </row>
    <row r="63" spans="1:9" ht="15" customHeight="1">
      <c r="A63" s="15">
        <v>60</v>
      </c>
      <c r="B63" s="47" t="s">
        <v>175</v>
      </c>
      <c r="C63" s="47" t="s">
        <v>56</v>
      </c>
      <c r="D63" s="21" t="s">
        <v>80</v>
      </c>
      <c r="E63" s="47" t="s">
        <v>113</v>
      </c>
      <c r="F63" s="49">
        <v>0.026284722222222223</v>
      </c>
      <c r="G63" s="21" t="str">
        <f t="shared" si="0"/>
        <v>3.47/km</v>
      </c>
      <c r="H63" s="22">
        <f t="shared" si="3"/>
        <v>0.005833333333333333</v>
      </c>
      <c r="I63" s="22">
        <f>F63-INDEX($F$4:$F$189,MATCH(D63,$D$4:$D$189,0))</f>
        <v>0.004363425925925927</v>
      </c>
    </row>
    <row r="64" spans="1:9" ht="15" customHeight="1">
      <c r="A64" s="15">
        <v>61</v>
      </c>
      <c r="B64" s="47" t="s">
        <v>176</v>
      </c>
      <c r="C64" s="47" t="s">
        <v>63</v>
      </c>
      <c r="D64" s="21" t="s">
        <v>144</v>
      </c>
      <c r="E64" s="47" t="s">
        <v>67</v>
      </c>
      <c r="F64" s="49">
        <v>0.02631944444444444</v>
      </c>
      <c r="G64" s="21" t="str">
        <f t="shared" si="0"/>
        <v>3.47/km</v>
      </c>
      <c r="H64" s="22">
        <f t="shared" si="3"/>
        <v>0.00586805555555555</v>
      </c>
      <c r="I64" s="22">
        <f>F64-INDEX($F$4:$F$189,MATCH(D64,$D$4:$D$189,0))</f>
        <v>0.0015509259259259209</v>
      </c>
    </row>
    <row r="65" spans="1:9" ht="15" customHeight="1">
      <c r="A65" s="15">
        <v>62</v>
      </c>
      <c r="B65" s="47" t="s">
        <v>177</v>
      </c>
      <c r="C65" s="47" t="s">
        <v>178</v>
      </c>
      <c r="D65" s="21" t="s">
        <v>144</v>
      </c>
      <c r="E65" s="47" t="s">
        <v>88</v>
      </c>
      <c r="F65" s="49">
        <v>0.026331018518518517</v>
      </c>
      <c r="G65" s="21" t="str">
        <f t="shared" si="0"/>
        <v>3.48/km</v>
      </c>
      <c r="H65" s="22">
        <f t="shared" si="3"/>
        <v>0.005879629629629627</v>
      </c>
      <c r="I65" s="22">
        <f>F65-INDEX($F$4:$F$189,MATCH(D65,$D$4:$D$189,0))</f>
        <v>0.001562499999999998</v>
      </c>
    </row>
    <row r="66" spans="1:9" ht="15" customHeight="1">
      <c r="A66" s="15">
        <v>63</v>
      </c>
      <c r="B66" s="47" t="s">
        <v>179</v>
      </c>
      <c r="C66" s="47" t="s">
        <v>180</v>
      </c>
      <c r="D66" s="21" t="s">
        <v>46</v>
      </c>
      <c r="E66" s="47" t="s">
        <v>92</v>
      </c>
      <c r="F66" s="49">
        <v>0.026342592592592588</v>
      </c>
      <c r="G66" s="21" t="str">
        <f t="shared" si="0"/>
        <v>3.48/km</v>
      </c>
      <c r="H66" s="22">
        <f t="shared" si="3"/>
        <v>0.005891203703703697</v>
      </c>
      <c r="I66" s="22">
        <f>F66-INDEX($F$4:$F$189,MATCH(D66,$D$4:$D$189,0))</f>
        <v>0.002152777777777771</v>
      </c>
    </row>
    <row r="67" spans="1:9" ht="15" customHeight="1">
      <c r="A67" s="15">
        <v>64</v>
      </c>
      <c r="B67" s="47" t="s">
        <v>181</v>
      </c>
      <c r="C67" s="47" t="s">
        <v>32</v>
      </c>
      <c r="D67" s="21" t="s">
        <v>47</v>
      </c>
      <c r="E67" s="47" t="s">
        <v>88</v>
      </c>
      <c r="F67" s="49">
        <v>0.02636574074074074</v>
      </c>
      <c r="G67" s="21" t="str">
        <f t="shared" si="0"/>
        <v>3.48/km</v>
      </c>
      <c r="H67" s="22">
        <f t="shared" si="3"/>
        <v>0.005914351851851851</v>
      </c>
      <c r="I67" s="22">
        <f>F67-INDEX($F$4:$F$189,MATCH(D67,$D$4:$D$189,0))</f>
        <v>0.003784722222222224</v>
      </c>
    </row>
    <row r="68" spans="1:9" ht="15" customHeight="1">
      <c r="A68" s="15">
        <v>65</v>
      </c>
      <c r="B68" s="47" t="s">
        <v>182</v>
      </c>
      <c r="C68" s="47" t="s">
        <v>53</v>
      </c>
      <c r="D68" s="21" t="s">
        <v>47</v>
      </c>
      <c r="E68" s="47" t="s">
        <v>78</v>
      </c>
      <c r="F68" s="49">
        <v>0.026400462962962962</v>
      </c>
      <c r="G68" s="21" t="str">
        <f aca="true" t="shared" si="4" ref="G68:G128">TEXT(INT((HOUR(F68)*3600+MINUTE(F68)*60+SECOND(F68))/$I$2/60),"0")&amp;"."&amp;TEXT(MOD((HOUR(F68)*3600+MINUTE(F68)*60+SECOND(F68))/$I$2,60),"00")&amp;"/km"</f>
        <v>3.48/km</v>
      </c>
      <c r="H68" s="22">
        <f t="shared" si="3"/>
        <v>0.005949074074074072</v>
      </c>
      <c r="I68" s="22">
        <f>F68-INDEX($F$4:$F$189,MATCH(D68,$D$4:$D$189,0))</f>
        <v>0.0038194444444444448</v>
      </c>
    </row>
    <row r="69" spans="1:9" ht="15" customHeight="1">
      <c r="A69" s="15">
        <v>66</v>
      </c>
      <c r="B69" s="47" t="s">
        <v>183</v>
      </c>
      <c r="C69" s="47" t="s">
        <v>184</v>
      </c>
      <c r="D69" s="21" t="s">
        <v>46</v>
      </c>
      <c r="E69" s="47" t="s">
        <v>85</v>
      </c>
      <c r="F69" s="49">
        <v>0.026458333333333334</v>
      </c>
      <c r="G69" s="21" t="str">
        <f t="shared" si="4"/>
        <v>3.49/km</v>
      </c>
      <c r="H69" s="22">
        <f aca="true" t="shared" si="5" ref="H69:H128">F69-$F$4</f>
        <v>0.006006944444444443</v>
      </c>
      <c r="I69" s="22">
        <f>F69-INDEX($F$4:$F$189,MATCH(D69,$D$4:$D$189,0))</f>
        <v>0.002268518518518517</v>
      </c>
    </row>
    <row r="70" spans="1:9" ht="15" customHeight="1">
      <c r="A70" s="15">
        <v>67</v>
      </c>
      <c r="B70" s="47" t="s">
        <v>185</v>
      </c>
      <c r="C70" s="47" t="s">
        <v>186</v>
      </c>
      <c r="D70" s="21" t="s">
        <v>80</v>
      </c>
      <c r="E70" s="47" t="s">
        <v>15</v>
      </c>
      <c r="F70" s="49">
        <v>0.02670138888888889</v>
      </c>
      <c r="G70" s="21" t="str">
        <f t="shared" si="4"/>
        <v>3.51/km</v>
      </c>
      <c r="H70" s="22">
        <f t="shared" si="5"/>
        <v>0.006249999999999999</v>
      </c>
      <c r="I70" s="22">
        <f>F70-INDEX($F$4:$F$189,MATCH(D70,$D$4:$D$189,0))</f>
        <v>0.004780092592592593</v>
      </c>
    </row>
    <row r="71" spans="1:9" ht="15" customHeight="1">
      <c r="A71" s="15">
        <v>68</v>
      </c>
      <c r="B71" s="47" t="s">
        <v>187</v>
      </c>
      <c r="C71" s="47" t="s">
        <v>31</v>
      </c>
      <c r="D71" s="21" t="s">
        <v>48</v>
      </c>
      <c r="E71" s="47" t="s">
        <v>118</v>
      </c>
      <c r="F71" s="49">
        <v>0.026759259259259257</v>
      </c>
      <c r="G71" s="21" t="str">
        <f t="shared" si="4"/>
        <v>3.51/km</v>
      </c>
      <c r="H71" s="22">
        <f t="shared" si="5"/>
        <v>0.0063078703703703665</v>
      </c>
      <c r="I71" s="22">
        <f>F71-INDEX($F$4:$F$189,MATCH(D71,$D$4:$D$189,0))</f>
        <v>0.0063078703703703665</v>
      </c>
    </row>
    <row r="72" spans="1:9" ht="15" customHeight="1">
      <c r="A72" s="15">
        <v>69</v>
      </c>
      <c r="B72" s="47" t="s">
        <v>188</v>
      </c>
      <c r="C72" s="47" t="s">
        <v>23</v>
      </c>
      <c r="D72" s="21" t="s">
        <v>48</v>
      </c>
      <c r="E72" s="47" t="s">
        <v>88</v>
      </c>
      <c r="F72" s="49">
        <v>0.026828703703703702</v>
      </c>
      <c r="G72" s="21" t="str">
        <f t="shared" si="4"/>
        <v>3.52/km</v>
      </c>
      <c r="H72" s="22">
        <f t="shared" si="5"/>
        <v>0.006377314814814811</v>
      </c>
      <c r="I72" s="22">
        <f>F72-INDEX($F$4:$F$189,MATCH(D72,$D$4:$D$189,0))</f>
        <v>0.006377314814814811</v>
      </c>
    </row>
    <row r="73" spans="1:9" ht="15" customHeight="1">
      <c r="A73" s="15">
        <v>70</v>
      </c>
      <c r="B73" s="47" t="s">
        <v>189</v>
      </c>
      <c r="C73" s="47" t="s">
        <v>190</v>
      </c>
      <c r="D73" s="21" t="s">
        <v>191</v>
      </c>
      <c r="E73" s="47" t="s">
        <v>192</v>
      </c>
      <c r="F73" s="49">
        <v>0.026909722222222224</v>
      </c>
      <c r="G73" s="21" t="str">
        <f t="shared" si="4"/>
        <v>3.53/km</v>
      </c>
      <c r="H73" s="22">
        <f t="shared" si="5"/>
        <v>0.006458333333333333</v>
      </c>
      <c r="I73" s="22">
        <f>F73-INDEX($F$4:$F$189,MATCH(D73,$D$4:$D$189,0))</f>
        <v>0</v>
      </c>
    </row>
    <row r="74" spans="1:9" ht="15" customHeight="1">
      <c r="A74" s="15">
        <v>71</v>
      </c>
      <c r="B74" s="47" t="s">
        <v>193</v>
      </c>
      <c r="C74" s="47" t="s">
        <v>12</v>
      </c>
      <c r="D74" s="21" t="s">
        <v>71</v>
      </c>
      <c r="E74" s="47" t="s">
        <v>88</v>
      </c>
      <c r="F74" s="49">
        <v>0.026967592592592595</v>
      </c>
      <c r="G74" s="21" t="str">
        <f t="shared" si="4"/>
        <v>3.53/km</v>
      </c>
      <c r="H74" s="22">
        <f t="shared" si="5"/>
        <v>0.006516203703703705</v>
      </c>
      <c r="I74" s="22">
        <f>F74-INDEX($F$4:$F$189,MATCH(D74,$D$4:$D$189,0))</f>
        <v>0.005648148148148152</v>
      </c>
    </row>
    <row r="75" spans="1:9" ht="15" customHeight="1">
      <c r="A75" s="15">
        <v>72</v>
      </c>
      <c r="B75" s="47" t="s">
        <v>194</v>
      </c>
      <c r="C75" s="47" t="s">
        <v>27</v>
      </c>
      <c r="D75" s="21" t="s">
        <v>49</v>
      </c>
      <c r="E75" s="47" t="s">
        <v>140</v>
      </c>
      <c r="F75" s="49">
        <v>0.02697916666666667</v>
      </c>
      <c r="G75" s="21" t="str">
        <f t="shared" si="4"/>
        <v>3.53/km</v>
      </c>
      <c r="H75" s="22">
        <f t="shared" si="5"/>
        <v>0.006527777777777778</v>
      </c>
      <c r="I75" s="22">
        <f>F75-INDEX($F$4:$F$189,MATCH(D75,$D$4:$D$189,0))</f>
        <v>0.004131944444444445</v>
      </c>
    </row>
    <row r="76" spans="1:9" ht="15" customHeight="1">
      <c r="A76" s="15">
        <v>73</v>
      </c>
      <c r="B76" s="47" t="s">
        <v>195</v>
      </c>
      <c r="C76" s="47" t="s">
        <v>77</v>
      </c>
      <c r="D76" s="21" t="s">
        <v>80</v>
      </c>
      <c r="E76" s="47" t="s">
        <v>88</v>
      </c>
      <c r="F76" s="49">
        <v>0.026990740740740742</v>
      </c>
      <c r="G76" s="21" t="str">
        <f t="shared" si="4"/>
        <v>3.53/km</v>
      </c>
      <c r="H76" s="22">
        <f t="shared" si="5"/>
        <v>0.006539351851851852</v>
      </c>
      <c r="I76" s="22">
        <f>F76-INDEX($F$4:$F$189,MATCH(D76,$D$4:$D$189,0))</f>
        <v>0.005069444444444446</v>
      </c>
    </row>
    <row r="77" spans="1:9" ht="15" customHeight="1">
      <c r="A77" s="15">
        <v>74</v>
      </c>
      <c r="B77" s="47" t="s">
        <v>196</v>
      </c>
      <c r="C77" s="47" t="s">
        <v>41</v>
      </c>
      <c r="D77" s="21" t="s">
        <v>49</v>
      </c>
      <c r="E77" s="47" t="s">
        <v>88</v>
      </c>
      <c r="F77" s="49">
        <v>0.027002314814814812</v>
      </c>
      <c r="G77" s="21" t="str">
        <f t="shared" si="4"/>
        <v>3.53/km</v>
      </c>
      <c r="H77" s="22">
        <f t="shared" si="5"/>
        <v>0.006550925925925922</v>
      </c>
      <c r="I77" s="22">
        <f>F77-INDEX($F$4:$F$189,MATCH(D77,$D$4:$D$189,0))</f>
        <v>0.004155092592592589</v>
      </c>
    </row>
    <row r="78" spans="1:9" ht="15" customHeight="1">
      <c r="A78" s="15">
        <v>75</v>
      </c>
      <c r="B78" s="47" t="s">
        <v>197</v>
      </c>
      <c r="C78" s="47" t="s">
        <v>198</v>
      </c>
      <c r="D78" s="21" t="s">
        <v>47</v>
      </c>
      <c r="E78" s="47" t="s">
        <v>81</v>
      </c>
      <c r="F78" s="49">
        <v>0.02701388888888889</v>
      </c>
      <c r="G78" s="21" t="str">
        <f t="shared" si="4"/>
        <v>3.53/km</v>
      </c>
      <c r="H78" s="22">
        <f t="shared" si="5"/>
        <v>0.006562499999999999</v>
      </c>
      <c r="I78" s="22">
        <f>F78-INDEX($F$4:$F$189,MATCH(D78,$D$4:$D$189,0))</f>
        <v>0.004432870370370372</v>
      </c>
    </row>
    <row r="79" spans="1:9" ht="15" customHeight="1">
      <c r="A79" s="15">
        <v>76</v>
      </c>
      <c r="B79" s="47" t="s">
        <v>199</v>
      </c>
      <c r="C79" s="47" t="s">
        <v>20</v>
      </c>
      <c r="D79" s="21" t="s">
        <v>55</v>
      </c>
      <c r="E79" s="47" t="s">
        <v>106</v>
      </c>
      <c r="F79" s="49">
        <v>0.02702546296296296</v>
      </c>
      <c r="G79" s="21" t="str">
        <f t="shared" si="4"/>
        <v>3.54/km</v>
      </c>
      <c r="H79" s="22">
        <f t="shared" si="5"/>
        <v>0.006574074074074069</v>
      </c>
      <c r="I79" s="22">
        <f>F79-INDEX($F$4:$F$189,MATCH(D79,$D$4:$D$189,0))</f>
        <v>0</v>
      </c>
    </row>
    <row r="80" spans="1:9" ht="15" customHeight="1">
      <c r="A80" s="15">
        <v>77</v>
      </c>
      <c r="B80" s="47" t="s">
        <v>200</v>
      </c>
      <c r="C80" s="47" t="s">
        <v>201</v>
      </c>
      <c r="D80" s="21" t="s">
        <v>49</v>
      </c>
      <c r="E80" s="47" t="s">
        <v>106</v>
      </c>
      <c r="F80" s="49">
        <v>0.027129629629629632</v>
      </c>
      <c r="G80" s="21" t="str">
        <f t="shared" si="4"/>
        <v>3.54/km</v>
      </c>
      <c r="H80" s="22">
        <f t="shared" si="5"/>
        <v>0.0066782407407407415</v>
      </c>
      <c r="I80" s="22">
        <f>F80-INDEX($F$4:$F$189,MATCH(D80,$D$4:$D$189,0))</f>
        <v>0.004282407407407408</v>
      </c>
    </row>
    <row r="81" spans="1:9" ht="15" customHeight="1">
      <c r="A81" s="15">
        <v>78</v>
      </c>
      <c r="B81" s="47" t="s">
        <v>202</v>
      </c>
      <c r="C81" s="47" t="s">
        <v>203</v>
      </c>
      <c r="D81" s="21" t="s">
        <v>80</v>
      </c>
      <c r="E81" s="47" t="s">
        <v>106</v>
      </c>
      <c r="F81" s="49">
        <v>0.027164351851851853</v>
      </c>
      <c r="G81" s="21" t="str">
        <f t="shared" si="4"/>
        <v>3.55/km</v>
      </c>
      <c r="H81" s="22">
        <f t="shared" si="5"/>
        <v>0.006712962962962962</v>
      </c>
      <c r="I81" s="22">
        <f>F81-INDEX($F$4:$F$189,MATCH(D81,$D$4:$D$189,0))</f>
        <v>0.005243055555555556</v>
      </c>
    </row>
    <row r="82" spans="1:9" ht="15" customHeight="1">
      <c r="A82" s="15">
        <v>79</v>
      </c>
      <c r="B82" s="47" t="s">
        <v>204</v>
      </c>
      <c r="C82" s="47" t="s">
        <v>18</v>
      </c>
      <c r="D82" s="21" t="s">
        <v>47</v>
      </c>
      <c r="E82" s="47" t="s">
        <v>67</v>
      </c>
      <c r="F82" s="49">
        <v>0.027418981481481485</v>
      </c>
      <c r="G82" s="21" t="str">
        <f t="shared" si="4"/>
        <v>3.57/km</v>
      </c>
      <c r="H82" s="22">
        <f t="shared" si="5"/>
        <v>0.006967592592592595</v>
      </c>
      <c r="I82" s="22">
        <f>F82-INDEX($F$4:$F$189,MATCH(D82,$D$4:$D$189,0))</f>
        <v>0.0048379629629629675</v>
      </c>
    </row>
    <row r="83" spans="1:9" ht="15" customHeight="1">
      <c r="A83" s="15">
        <v>80</v>
      </c>
      <c r="B83" s="47" t="s">
        <v>205</v>
      </c>
      <c r="C83" s="47" t="s">
        <v>35</v>
      </c>
      <c r="D83" s="21" t="s">
        <v>47</v>
      </c>
      <c r="E83" s="47" t="s">
        <v>81</v>
      </c>
      <c r="F83" s="49">
        <v>0.027604166666666666</v>
      </c>
      <c r="G83" s="21" t="str">
        <f t="shared" si="4"/>
        <v>3.59/km</v>
      </c>
      <c r="H83" s="22">
        <f t="shared" si="5"/>
        <v>0.007152777777777775</v>
      </c>
      <c r="I83" s="22">
        <f>F83-INDEX($F$4:$F$189,MATCH(D83,$D$4:$D$189,0))</f>
        <v>0.005023148148148148</v>
      </c>
    </row>
    <row r="84" spans="1:9" ht="15" customHeight="1">
      <c r="A84" s="15">
        <v>81</v>
      </c>
      <c r="B84" s="47" t="s">
        <v>206</v>
      </c>
      <c r="C84" s="47" t="s">
        <v>207</v>
      </c>
      <c r="D84" s="21" t="s">
        <v>47</v>
      </c>
      <c r="E84" s="47" t="s">
        <v>81</v>
      </c>
      <c r="F84" s="49">
        <v>0.027615740740740743</v>
      </c>
      <c r="G84" s="21" t="str">
        <f t="shared" si="4"/>
        <v>3.59/km</v>
      </c>
      <c r="H84" s="22">
        <f t="shared" si="5"/>
        <v>0.007164351851851852</v>
      </c>
      <c r="I84" s="22">
        <f>F84-INDEX($F$4:$F$189,MATCH(D84,$D$4:$D$189,0))</f>
        <v>0.005034722222222225</v>
      </c>
    </row>
    <row r="85" spans="1:9" ht="15" customHeight="1">
      <c r="A85" s="15">
        <v>82</v>
      </c>
      <c r="B85" s="47" t="s">
        <v>208</v>
      </c>
      <c r="C85" s="47" t="s">
        <v>23</v>
      </c>
      <c r="D85" s="21" t="s">
        <v>46</v>
      </c>
      <c r="E85" s="47" t="s">
        <v>22</v>
      </c>
      <c r="F85" s="49">
        <v>0.027627314814814813</v>
      </c>
      <c r="G85" s="21" t="str">
        <f t="shared" si="4"/>
        <v>3.59/km</v>
      </c>
      <c r="H85" s="22">
        <f t="shared" si="5"/>
        <v>0.007175925925925922</v>
      </c>
      <c r="I85" s="22">
        <f>F85-INDEX($F$4:$F$189,MATCH(D85,$D$4:$D$189,0))</f>
        <v>0.003437499999999996</v>
      </c>
    </row>
    <row r="86" spans="1:9" ht="15" customHeight="1">
      <c r="A86" s="15">
        <v>83</v>
      </c>
      <c r="B86" s="47" t="s">
        <v>209</v>
      </c>
      <c r="C86" s="47" t="s">
        <v>210</v>
      </c>
      <c r="D86" s="21" t="s">
        <v>52</v>
      </c>
      <c r="E86" s="47" t="s">
        <v>169</v>
      </c>
      <c r="F86" s="49">
        <v>0.02775462962962963</v>
      </c>
      <c r="G86" s="21" t="str">
        <f t="shared" si="4"/>
        <v>3.60/km</v>
      </c>
      <c r="H86" s="22">
        <f t="shared" si="5"/>
        <v>0.007303240740740739</v>
      </c>
      <c r="I86" s="22">
        <f>F86-INDEX($F$4:$F$189,MATCH(D86,$D$4:$D$189,0))</f>
        <v>0.0038194444444444448</v>
      </c>
    </row>
    <row r="87" spans="1:9" ht="15" customHeight="1">
      <c r="A87" s="15">
        <v>84</v>
      </c>
      <c r="B87" s="47" t="s">
        <v>211</v>
      </c>
      <c r="C87" s="47" t="s">
        <v>26</v>
      </c>
      <c r="D87" s="21" t="s">
        <v>49</v>
      </c>
      <c r="E87" s="47" t="s">
        <v>212</v>
      </c>
      <c r="F87" s="49">
        <v>0.027951388888888887</v>
      </c>
      <c r="G87" s="21" t="str">
        <f t="shared" si="4"/>
        <v>4.02/km</v>
      </c>
      <c r="H87" s="22">
        <f t="shared" si="5"/>
        <v>0.007499999999999996</v>
      </c>
      <c r="I87" s="22">
        <f>F87-INDEX($F$4:$F$189,MATCH(D87,$D$4:$D$189,0))</f>
        <v>0.005104166666666663</v>
      </c>
    </row>
    <row r="88" spans="1:9" ht="15" customHeight="1">
      <c r="A88" s="15">
        <v>85</v>
      </c>
      <c r="B88" s="47" t="s">
        <v>213</v>
      </c>
      <c r="C88" s="47" t="s">
        <v>12</v>
      </c>
      <c r="D88" s="21" t="s">
        <v>49</v>
      </c>
      <c r="E88" s="47" t="s">
        <v>124</v>
      </c>
      <c r="F88" s="49">
        <v>0.027962962962962964</v>
      </c>
      <c r="G88" s="21" t="str">
        <f t="shared" si="4"/>
        <v>4.02/km</v>
      </c>
      <c r="H88" s="22">
        <f t="shared" si="5"/>
        <v>0.007511574074074073</v>
      </c>
      <c r="I88" s="22">
        <f>F88-INDEX($F$4:$F$189,MATCH(D88,$D$4:$D$189,0))</f>
        <v>0.00511574074074074</v>
      </c>
    </row>
    <row r="89" spans="1:9" ht="15" customHeight="1">
      <c r="A89" s="15">
        <v>86</v>
      </c>
      <c r="B89" s="47" t="s">
        <v>214</v>
      </c>
      <c r="C89" s="47" t="s">
        <v>45</v>
      </c>
      <c r="D89" s="21" t="s">
        <v>144</v>
      </c>
      <c r="E89" s="47" t="s">
        <v>113</v>
      </c>
      <c r="F89" s="49">
        <v>0.028067129629629626</v>
      </c>
      <c r="G89" s="21" t="str">
        <f t="shared" si="4"/>
        <v>4.03/km</v>
      </c>
      <c r="H89" s="22">
        <f t="shared" si="5"/>
        <v>0.007615740740740735</v>
      </c>
      <c r="I89" s="22">
        <f>F89-INDEX($F$4:$F$189,MATCH(D89,$D$4:$D$189,0))</f>
        <v>0.0032986111111111063</v>
      </c>
    </row>
    <row r="90" spans="1:9" ht="15" customHeight="1">
      <c r="A90" s="15">
        <v>87</v>
      </c>
      <c r="B90" s="47" t="s">
        <v>215</v>
      </c>
      <c r="C90" s="47" t="s">
        <v>42</v>
      </c>
      <c r="D90" s="21" t="s">
        <v>80</v>
      </c>
      <c r="E90" s="47" t="s">
        <v>101</v>
      </c>
      <c r="F90" s="49">
        <v>0.028101851851851854</v>
      </c>
      <c r="G90" s="21" t="str">
        <f t="shared" si="4"/>
        <v>4.03/km</v>
      </c>
      <c r="H90" s="22">
        <f t="shared" si="5"/>
        <v>0.007650462962962963</v>
      </c>
      <c r="I90" s="22">
        <f>F90-INDEX($F$4:$F$189,MATCH(D90,$D$4:$D$189,0))</f>
        <v>0.006180555555555557</v>
      </c>
    </row>
    <row r="91" spans="1:9" ht="15" customHeight="1">
      <c r="A91" s="15">
        <v>88</v>
      </c>
      <c r="B91" s="47" t="s">
        <v>216</v>
      </c>
      <c r="C91" s="47" t="s">
        <v>12</v>
      </c>
      <c r="D91" s="21" t="s">
        <v>46</v>
      </c>
      <c r="E91" s="47" t="s">
        <v>169</v>
      </c>
      <c r="F91" s="49">
        <v>0.02826388888888889</v>
      </c>
      <c r="G91" s="21" t="str">
        <f t="shared" si="4"/>
        <v>4.04/km</v>
      </c>
      <c r="H91" s="22">
        <f t="shared" si="5"/>
        <v>0.0078125</v>
      </c>
      <c r="I91" s="22">
        <f>F91-INDEX($F$4:$F$189,MATCH(D91,$D$4:$D$189,0))</f>
        <v>0.004074074074074074</v>
      </c>
    </row>
    <row r="92" spans="1:9" ht="15" customHeight="1">
      <c r="A92" s="15">
        <v>89</v>
      </c>
      <c r="B92" s="47" t="s">
        <v>217</v>
      </c>
      <c r="C92" s="47" t="s">
        <v>54</v>
      </c>
      <c r="D92" s="21" t="s">
        <v>144</v>
      </c>
      <c r="E92" s="47" t="s">
        <v>106</v>
      </c>
      <c r="F92" s="49">
        <v>0.028391203703703707</v>
      </c>
      <c r="G92" s="21" t="str">
        <f t="shared" si="4"/>
        <v>4.05/km</v>
      </c>
      <c r="H92" s="22">
        <f t="shared" si="5"/>
        <v>0.007939814814814816</v>
      </c>
      <c r="I92" s="22">
        <f>F92-INDEX($F$4:$F$189,MATCH(D92,$D$4:$D$189,0))</f>
        <v>0.003622685185185187</v>
      </c>
    </row>
    <row r="93" spans="1:9" ht="15" customHeight="1">
      <c r="A93" s="15">
        <v>90</v>
      </c>
      <c r="B93" s="47" t="s">
        <v>218</v>
      </c>
      <c r="C93" s="47" t="s">
        <v>25</v>
      </c>
      <c r="D93" s="21" t="s">
        <v>46</v>
      </c>
      <c r="E93" s="47" t="s">
        <v>106</v>
      </c>
      <c r="F93" s="49">
        <v>0.02847222222222222</v>
      </c>
      <c r="G93" s="21" t="str">
        <f t="shared" si="4"/>
        <v>4.06/km</v>
      </c>
      <c r="H93" s="22">
        <f t="shared" si="5"/>
        <v>0.008020833333333331</v>
      </c>
      <c r="I93" s="22">
        <f>F93-INDEX($F$4:$F$189,MATCH(D93,$D$4:$D$189,0))</f>
        <v>0.004282407407407405</v>
      </c>
    </row>
    <row r="94" spans="1:9" ht="15" customHeight="1">
      <c r="A94" s="15">
        <v>91</v>
      </c>
      <c r="B94" s="47" t="s">
        <v>219</v>
      </c>
      <c r="C94" s="47" t="s">
        <v>20</v>
      </c>
      <c r="D94" s="21" t="s">
        <v>47</v>
      </c>
      <c r="E94" s="47" t="s">
        <v>220</v>
      </c>
      <c r="F94" s="49">
        <v>0.028576388888888887</v>
      </c>
      <c r="G94" s="21" t="str">
        <f t="shared" si="4"/>
        <v>4.07/km</v>
      </c>
      <c r="H94" s="22">
        <f t="shared" si="5"/>
        <v>0.008124999999999997</v>
      </c>
      <c r="I94" s="22">
        <f>F94-INDEX($F$4:$F$189,MATCH(D94,$D$4:$D$189,0))</f>
        <v>0.00599537037037037</v>
      </c>
    </row>
    <row r="95" spans="1:9" ht="15" customHeight="1">
      <c r="A95" s="15">
        <v>92</v>
      </c>
      <c r="B95" s="47" t="s">
        <v>221</v>
      </c>
      <c r="C95" s="47" t="s">
        <v>16</v>
      </c>
      <c r="D95" s="21" t="s">
        <v>47</v>
      </c>
      <c r="E95" s="47" t="s">
        <v>88</v>
      </c>
      <c r="F95" s="49">
        <v>0.028703703703703703</v>
      </c>
      <c r="G95" s="21" t="str">
        <f t="shared" si="4"/>
        <v>4.08/km</v>
      </c>
      <c r="H95" s="22">
        <f t="shared" si="5"/>
        <v>0.008252314814814813</v>
      </c>
      <c r="I95" s="22">
        <f>F95-INDEX($F$4:$F$189,MATCH(D95,$D$4:$D$189,0))</f>
        <v>0.006122685185185186</v>
      </c>
    </row>
    <row r="96" spans="1:9" ht="15" customHeight="1">
      <c r="A96" s="15">
        <v>93</v>
      </c>
      <c r="B96" s="47" t="s">
        <v>222</v>
      </c>
      <c r="C96" s="47" t="s">
        <v>223</v>
      </c>
      <c r="D96" s="21" t="s">
        <v>144</v>
      </c>
      <c r="E96" s="47" t="s">
        <v>81</v>
      </c>
      <c r="F96" s="49">
        <v>0.028738425925925928</v>
      </c>
      <c r="G96" s="21" t="str">
        <f t="shared" si="4"/>
        <v>4.08/km</v>
      </c>
      <c r="H96" s="22">
        <f t="shared" si="5"/>
        <v>0.008287037037037037</v>
      </c>
      <c r="I96" s="22">
        <f>F96-INDEX($F$4:$F$189,MATCH(D96,$D$4:$D$189,0))</f>
        <v>0.003969907407407408</v>
      </c>
    </row>
    <row r="97" spans="1:9" ht="15" customHeight="1">
      <c r="A97" s="15">
        <v>94</v>
      </c>
      <c r="B97" s="47" t="s">
        <v>224</v>
      </c>
      <c r="C97" s="47" t="s">
        <v>225</v>
      </c>
      <c r="D97" s="21" t="s">
        <v>191</v>
      </c>
      <c r="E97" s="47" t="s">
        <v>84</v>
      </c>
      <c r="F97" s="49">
        <v>0.028784722222222225</v>
      </c>
      <c r="G97" s="21" t="str">
        <f t="shared" si="4"/>
        <v>4.09/km</v>
      </c>
      <c r="H97" s="22">
        <f t="shared" si="5"/>
        <v>0.008333333333333335</v>
      </c>
      <c r="I97" s="22">
        <f>F97-INDEX($F$4:$F$189,MATCH(D97,$D$4:$D$189,0))</f>
        <v>0.0018750000000000017</v>
      </c>
    </row>
    <row r="98" spans="1:9" ht="15" customHeight="1">
      <c r="A98" s="15">
        <v>95</v>
      </c>
      <c r="B98" s="47" t="s">
        <v>226</v>
      </c>
      <c r="C98" s="47" t="s">
        <v>44</v>
      </c>
      <c r="D98" s="21" t="s">
        <v>49</v>
      </c>
      <c r="E98" s="47" t="s">
        <v>92</v>
      </c>
      <c r="F98" s="49">
        <v>0.028865740740740744</v>
      </c>
      <c r="G98" s="21" t="str">
        <f t="shared" si="4"/>
        <v>4.09/km</v>
      </c>
      <c r="H98" s="22">
        <f t="shared" si="5"/>
        <v>0.008414351851851853</v>
      </c>
      <c r="I98" s="22">
        <f>F98-INDEX($F$4:$F$189,MATCH(D98,$D$4:$D$189,0))</f>
        <v>0.00601851851851852</v>
      </c>
    </row>
    <row r="99" spans="1:9" ht="15" customHeight="1">
      <c r="A99" s="15">
        <v>96</v>
      </c>
      <c r="B99" s="47" t="s">
        <v>227</v>
      </c>
      <c r="C99" s="47" t="s">
        <v>83</v>
      </c>
      <c r="D99" s="21" t="s">
        <v>47</v>
      </c>
      <c r="E99" s="47" t="s">
        <v>78</v>
      </c>
      <c r="F99" s="49">
        <v>0.028946759259259255</v>
      </c>
      <c r="G99" s="21" t="str">
        <f t="shared" si="4"/>
        <v>4.10/km</v>
      </c>
      <c r="H99" s="22">
        <f t="shared" si="5"/>
        <v>0.008495370370370365</v>
      </c>
      <c r="I99" s="22">
        <f>F99-INDEX($F$4:$F$189,MATCH(D99,$D$4:$D$189,0))</f>
        <v>0.006365740740740738</v>
      </c>
    </row>
    <row r="100" spans="1:9" ht="15" customHeight="1">
      <c r="A100" s="15">
        <v>97</v>
      </c>
      <c r="B100" s="47" t="s">
        <v>228</v>
      </c>
      <c r="C100" s="47" t="s">
        <v>20</v>
      </c>
      <c r="D100" s="21" t="s">
        <v>49</v>
      </c>
      <c r="E100" s="47" t="s">
        <v>106</v>
      </c>
      <c r="F100" s="49">
        <v>0.028981481481481483</v>
      </c>
      <c r="G100" s="21" t="str">
        <f t="shared" si="4"/>
        <v>4.10/km</v>
      </c>
      <c r="H100" s="22">
        <f t="shared" si="5"/>
        <v>0.008530092592592593</v>
      </c>
      <c r="I100" s="22">
        <f>F100-INDEX($F$4:$F$189,MATCH(D100,$D$4:$D$189,0))</f>
        <v>0.0061342592592592594</v>
      </c>
    </row>
    <row r="101" spans="1:9" ht="15" customHeight="1">
      <c r="A101" s="15">
        <v>98</v>
      </c>
      <c r="B101" s="47" t="s">
        <v>229</v>
      </c>
      <c r="C101" s="47" t="s">
        <v>112</v>
      </c>
      <c r="D101" s="21" t="s">
        <v>46</v>
      </c>
      <c r="E101" s="47" t="s">
        <v>106</v>
      </c>
      <c r="F101" s="49">
        <v>0.029201388888888888</v>
      </c>
      <c r="G101" s="21" t="str">
        <f t="shared" si="4"/>
        <v>4.12/km</v>
      </c>
      <c r="H101" s="22">
        <f t="shared" si="5"/>
        <v>0.008749999999999997</v>
      </c>
      <c r="I101" s="22">
        <f>F101-INDEX($F$4:$F$189,MATCH(D101,$D$4:$D$189,0))</f>
        <v>0.005011574074074071</v>
      </c>
    </row>
    <row r="102" spans="1:9" ht="15" customHeight="1">
      <c r="A102" s="15">
        <v>99</v>
      </c>
      <c r="B102" s="47" t="s">
        <v>230</v>
      </c>
      <c r="C102" s="47" t="s">
        <v>231</v>
      </c>
      <c r="D102" s="21" t="s">
        <v>191</v>
      </c>
      <c r="E102" s="47" t="s">
        <v>232</v>
      </c>
      <c r="F102" s="49">
        <v>0.029328703703703704</v>
      </c>
      <c r="G102" s="21" t="str">
        <f t="shared" si="4"/>
        <v>4.13/km</v>
      </c>
      <c r="H102" s="22">
        <f t="shared" si="5"/>
        <v>0.008877314814814814</v>
      </c>
      <c r="I102" s="22">
        <f>F102-INDEX($F$4:$F$189,MATCH(D102,$D$4:$D$189,0))</f>
        <v>0.0024189814814814803</v>
      </c>
    </row>
    <row r="103" spans="1:9" ht="15" customHeight="1">
      <c r="A103" s="15">
        <v>100</v>
      </c>
      <c r="B103" s="47" t="s">
        <v>233</v>
      </c>
      <c r="C103" s="47" t="s">
        <v>234</v>
      </c>
      <c r="D103" s="21" t="s">
        <v>80</v>
      </c>
      <c r="E103" s="47" t="s">
        <v>101</v>
      </c>
      <c r="F103" s="49">
        <v>0.029375</v>
      </c>
      <c r="G103" s="21" t="str">
        <f t="shared" si="4"/>
        <v>4.14/km</v>
      </c>
      <c r="H103" s="22">
        <f t="shared" si="5"/>
        <v>0.008923611111111108</v>
      </c>
      <c r="I103" s="22">
        <f>F103-INDEX($F$4:$F$189,MATCH(D103,$D$4:$D$189,0))</f>
        <v>0.007453703703703702</v>
      </c>
    </row>
    <row r="104" spans="1:9" ht="15" customHeight="1">
      <c r="A104" s="15">
        <v>101</v>
      </c>
      <c r="B104" s="47" t="s">
        <v>235</v>
      </c>
      <c r="C104" s="47" t="s">
        <v>62</v>
      </c>
      <c r="D104" s="21" t="s">
        <v>48</v>
      </c>
      <c r="E104" s="47" t="s">
        <v>88</v>
      </c>
      <c r="F104" s="49">
        <v>0.029409722222222223</v>
      </c>
      <c r="G104" s="21" t="str">
        <f t="shared" si="4"/>
        <v>4.14/km</v>
      </c>
      <c r="H104" s="22">
        <f t="shared" si="5"/>
        <v>0.008958333333333332</v>
      </c>
      <c r="I104" s="22">
        <f>F104-INDEX($F$4:$F$189,MATCH(D104,$D$4:$D$189,0))</f>
        <v>0.008958333333333332</v>
      </c>
    </row>
    <row r="105" spans="1:9" ht="15" customHeight="1">
      <c r="A105" s="15">
        <v>102</v>
      </c>
      <c r="B105" s="47" t="s">
        <v>236</v>
      </c>
      <c r="C105" s="47" t="s">
        <v>58</v>
      </c>
      <c r="D105" s="21" t="s">
        <v>80</v>
      </c>
      <c r="E105" s="47" t="s">
        <v>88</v>
      </c>
      <c r="F105" s="49">
        <v>0.029444444444444443</v>
      </c>
      <c r="G105" s="21" t="str">
        <f t="shared" si="4"/>
        <v>4.14/km</v>
      </c>
      <c r="H105" s="22">
        <f t="shared" si="5"/>
        <v>0.008993055555555553</v>
      </c>
      <c r="I105" s="22">
        <f>F105-INDEX($F$4:$F$189,MATCH(D105,$D$4:$D$189,0))</f>
        <v>0.007523148148148147</v>
      </c>
    </row>
    <row r="106" spans="1:9" ht="15" customHeight="1">
      <c r="A106" s="15">
        <v>103</v>
      </c>
      <c r="B106" s="47" t="s">
        <v>237</v>
      </c>
      <c r="C106" s="47" t="s">
        <v>238</v>
      </c>
      <c r="D106" s="21" t="s">
        <v>52</v>
      </c>
      <c r="E106" s="47" t="s">
        <v>140</v>
      </c>
      <c r="F106" s="49">
        <v>0.02980324074074074</v>
      </c>
      <c r="G106" s="21" t="str">
        <f t="shared" si="4"/>
        <v>4.18/km</v>
      </c>
      <c r="H106" s="22">
        <f t="shared" si="5"/>
        <v>0.00935185185185185</v>
      </c>
      <c r="I106" s="22">
        <f>F106-INDEX($F$4:$F$189,MATCH(D106,$D$4:$D$189,0))</f>
        <v>0.005868055555555557</v>
      </c>
    </row>
    <row r="107" spans="1:9" ht="15" customHeight="1">
      <c r="A107" s="15">
        <v>104</v>
      </c>
      <c r="B107" s="47" t="s">
        <v>239</v>
      </c>
      <c r="C107" s="47" t="s">
        <v>65</v>
      </c>
      <c r="D107" s="21" t="s">
        <v>49</v>
      </c>
      <c r="E107" s="47" t="s">
        <v>67</v>
      </c>
      <c r="F107" s="49">
        <v>0.030185185185185186</v>
      </c>
      <c r="G107" s="21" t="str">
        <f t="shared" si="4"/>
        <v>4.21/km</v>
      </c>
      <c r="H107" s="22">
        <f t="shared" si="5"/>
        <v>0.009733796296296296</v>
      </c>
      <c r="I107" s="22">
        <f>F107-INDEX($F$4:$F$189,MATCH(D107,$D$4:$D$189,0))</f>
        <v>0.007337962962962963</v>
      </c>
    </row>
    <row r="108" spans="1:9" ht="15" customHeight="1">
      <c r="A108" s="15">
        <v>105</v>
      </c>
      <c r="B108" s="47" t="s">
        <v>240</v>
      </c>
      <c r="C108" s="47" t="s">
        <v>20</v>
      </c>
      <c r="D108" s="21" t="s">
        <v>46</v>
      </c>
      <c r="E108" s="47" t="s">
        <v>106</v>
      </c>
      <c r="F108" s="49">
        <v>0.030289351851851855</v>
      </c>
      <c r="G108" s="21" t="str">
        <f t="shared" si="4"/>
        <v>4.22/km</v>
      </c>
      <c r="H108" s="22">
        <f t="shared" si="5"/>
        <v>0.009837962962962965</v>
      </c>
      <c r="I108" s="22">
        <f>F108-INDEX($F$4:$F$189,MATCH(D108,$D$4:$D$189,0))</f>
        <v>0.006099537037037039</v>
      </c>
    </row>
    <row r="109" spans="1:9" ht="15" customHeight="1">
      <c r="A109" s="15">
        <v>106</v>
      </c>
      <c r="B109" s="47" t="s">
        <v>241</v>
      </c>
      <c r="C109" s="47" t="s">
        <v>43</v>
      </c>
      <c r="D109" s="21" t="s">
        <v>191</v>
      </c>
      <c r="E109" s="47" t="s">
        <v>242</v>
      </c>
      <c r="F109" s="49">
        <v>0.030324074074074073</v>
      </c>
      <c r="G109" s="21" t="str">
        <f t="shared" si="4"/>
        <v>4.22/km</v>
      </c>
      <c r="H109" s="22">
        <f t="shared" si="5"/>
        <v>0.009872685185185182</v>
      </c>
      <c r="I109" s="22">
        <f>F109-INDEX($F$4:$F$189,MATCH(D109,$D$4:$D$189,0))</f>
        <v>0.003414351851851849</v>
      </c>
    </row>
    <row r="110" spans="1:9" ht="15" customHeight="1">
      <c r="A110" s="15">
        <v>107</v>
      </c>
      <c r="B110" s="47" t="s">
        <v>243</v>
      </c>
      <c r="C110" s="47" t="s">
        <v>12</v>
      </c>
      <c r="D110" s="21" t="s">
        <v>71</v>
      </c>
      <c r="E110" s="47" t="s">
        <v>88</v>
      </c>
      <c r="F110" s="49">
        <v>0.030763888888888886</v>
      </c>
      <c r="G110" s="21" t="str">
        <f t="shared" si="4"/>
        <v>4.26/km</v>
      </c>
      <c r="H110" s="22">
        <f t="shared" si="5"/>
        <v>0.010312499999999995</v>
      </c>
      <c r="I110" s="22">
        <f>F110-INDEX($F$4:$F$189,MATCH(D110,$D$4:$D$189,0))</f>
        <v>0.009444444444444443</v>
      </c>
    </row>
    <row r="111" spans="1:9" ht="15" customHeight="1">
      <c r="A111" s="15">
        <v>108</v>
      </c>
      <c r="B111" s="47" t="s">
        <v>216</v>
      </c>
      <c r="C111" s="47" t="s">
        <v>244</v>
      </c>
      <c r="D111" s="21" t="s">
        <v>49</v>
      </c>
      <c r="E111" s="47" t="s">
        <v>106</v>
      </c>
      <c r="F111" s="49">
        <v>0.0309375</v>
      </c>
      <c r="G111" s="21" t="str">
        <f t="shared" si="4"/>
        <v>4.27/km</v>
      </c>
      <c r="H111" s="22">
        <f t="shared" si="5"/>
        <v>0.01048611111111111</v>
      </c>
      <c r="I111" s="22">
        <f>F111-INDEX($F$4:$F$189,MATCH(D111,$D$4:$D$189,0))</f>
        <v>0.008090277777777776</v>
      </c>
    </row>
    <row r="112" spans="1:9" ht="15" customHeight="1">
      <c r="A112" s="15">
        <v>109</v>
      </c>
      <c r="B112" s="47" t="s">
        <v>228</v>
      </c>
      <c r="C112" s="47" t="s">
        <v>12</v>
      </c>
      <c r="D112" s="21" t="s">
        <v>52</v>
      </c>
      <c r="E112" s="47" t="s">
        <v>106</v>
      </c>
      <c r="F112" s="49">
        <v>0.03113425925925926</v>
      </c>
      <c r="G112" s="21" t="str">
        <f t="shared" si="4"/>
        <v>4.29/km</v>
      </c>
      <c r="H112" s="22">
        <f t="shared" si="5"/>
        <v>0.01068287037037037</v>
      </c>
      <c r="I112" s="22">
        <f>F112-INDEX($F$4:$F$189,MATCH(D112,$D$4:$D$189,0))</f>
        <v>0.0071990740740740765</v>
      </c>
    </row>
    <row r="113" spans="1:9" ht="15" customHeight="1">
      <c r="A113" s="15">
        <v>110</v>
      </c>
      <c r="B113" s="47" t="s">
        <v>245</v>
      </c>
      <c r="C113" s="47" t="s">
        <v>12</v>
      </c>
      <c r="D113" s="21" t="s">
        <v>55</v>
      </c>
      <c r="E113" s="47" t="s">
        <v>92</v>
      </c>
      <c r="F113" s="49">
        <v>0.031157407407407408</v>
      </c>
      <c r="G113" s="21" t="str">
        <f t="shared" si="4"/>
        <v>4.29/km</v>
      </c>
      <c r="H113" s="22">
        <f t="shared" si="5"/>
        <v>0.010706018518518517</v>
      </c>
      <c r="I113" s="22">
        <f>F113-INDEX($F$4:$F$189,MATCH(D113,$D$4:$D$189,0))</f>
        <v>0.0041319444444444485</v>
      </c>
    </row>
    <row r="114" spans="1:9" ht="15" customHeight="1">
      <c r="A114" s="15">
        <v>111</v>
      </c>
      <c r="B114" s="47" t="s">
        <v>246</v>
      </c>
      <c r="C114" s="47" t="s">
        <v>58</v>
      </c>
      <c r="D114" s="21" t="s">
        <v>80</v>
      </c>
      <c r="E114" s="47" t="s">
        <v>113</v>
      </c>
      <c r="F114" s="49">
        <v>0.031261574074074074</v>
      </c>
      <c r="G114" s="21" t="str">
        <f t="shared" si="4"/>
        <v>4.30/km</v>
      </c>
      <c r="H114" s="22">
        <f t="shared" si="5"/>
        <v>0.010810185185185183</v>
      </c>
      <c r="I114" s="22">
        <f>F114-INDEX($F$4:$F$189,MATCH(D114,$D$4:$D$189,0))</f>
        <v>0.009340277777777777</v>
      </c>
    </row>
    <row r="115" spans="1:9" ht="15" customHeight="1">
      <c r="A115" s="15">
        <v>112</v>
      </c>
      <c r="B115" s="47" t="s">
        <v>39</v>
      </c>
      <c r="C115" s="47" t="s">
        <v>40</v>
      </c>
      <c r="D115" s="21" t="s">
        <v>144</v>
      </c>
      <c r="E115" s="47" t="s">
        <v>247</v>
      </c>
      <c r="F115" s="49">
        <v>0.03116898148148148</v>
      </c>
      <c r="G115" s="21" t="str">
        <f t="shared" si="4"/>
        <v>4.29/km</v>
      </c>
      <c r="H115" s="22">
        <f t="shared" si="5"/>
        <v>0.010717592592592591</v>
      </c>
      <c r="I115" s="22">
        <f>F115-INDEX($F$4:$F$189,MATCH(D115,$D$4:$D$189,0))</f>
        <v>0.006400462962962962</v>
      </c>
    </row>
    <row r="116" spans="1:9" ht="15" customHeight="1">
      <c r="A116" s="15">
        <v>113</v>
      </c>
      <c r="B116" s="47" t="s">
        <v>248</v>
      </c>
      <c r="C116" s="47" t="s">
        <v>20</v>
      </c>
      <c r="D116" s="21" t="s">
        <v>61</v>
      </c>
      <c r="E116" s="47" t="s">
        <v>249</v>
      </c>
      <c r="F116" s="49">
        <v>0.03131944444444445</v>
      </c>
      <c r="G116" s="21" t="str">
        <f t="shared" si="4"/>
        <v>4.31/km</v>
      </c>
      <c r="H116" s="22">
        <f t="shared" si="5"/>
        <v>0.010868055555555558</v>
      </c>
      <c r="I116" s="22">
        <f>F116-INDEX($F$4:$F$189,MATCH(D116,$D$4:$D$189,0))</f>
        <v>0</v>
      </c>
    </row>
    <row r="117" spans="1:9" ht="15" customHeight="1">
      <c r="A117" s="15">
        <v>114</v>
      </c>
      <c r="B117" s="47" t="s">
        <v>250</v>
      </c>
      <c r="C117" s="47" t="s">
        <v>31</v>
      </c>
      <c r="D117" s="21" t="s">
        <v>52</v>
      </c>
      <c r="E117" s="47" t="s">
        <v>166</v>
      </c>
      <c r="F117" s="49">
        <v>0.03136574074074074</v>
      </c>
      <c r="G117" s="21" t="str">
        <f t="shared" si="4"/>
        <v>4.31/km</v>
      </c>
      <c r="H117" s="22">
        <f t="shared" si="5"/>
        <v>0.010914351851851852</v>
      </c>
      <c r="I117" s="22">
        <f>F117-INDEX($F$4:$F$189,MATCH(D117,$D$4:$D$189,0))</f>
        <v>0.007430555555555558</v>
      </c>
    </row>
    <row r="118" spans="1:9" ht="15" customHeight="1">
      <c r="A118" s="15">
        <v>115</v>
      </c>
      <c r="B118" s="47" t="s">
        <v>251</v>
      </c>
      <c r="C118" s="47" t="s">
        <v>59</v>
      </c>
      <c r="D118" s="21" t="s">
        <v>46</v>
      </c>
      <c r="E118" s="47" t="s">
        <v>101</v>
      </c>
      <c r="F118" s="49">
        <v>0.03189814814814815</v>
      </c>
      <c r="G118" s="21" t="str">
        <f t="shared" si="4"/>
        <v>4.36/km</v>
      </c>
      <c r="H118" s="22">
        <f t="shared" si="5"/>
        <v>0.011446759259259257</v>
      </c>
      <c r="I118" s="22">
        <f>F118-INDEX($F$4:$F$189,MATCH(D118,$D$4:$D$189,0))</f>
        <v>0.007708333333333331</v>
      </c>
    </row>
    <row r="119" spans="1:9" ht="15" customHeight="1">
      <c r="A119" s="15">
        <v>116</v>
      </c>
      <c r="B119" s="47" t="s">
        <v>252</v>
      </c>
      <c r="C119" s="47" t="s">
        <v>253</v>
      </c>
      <c r="D119" s="21" t="s">
        <v>46</v>
      </c>
      <c r="E119" s="47" t="s">
        <v>169</v>
      </c>
      <c r="F119" s="49">
        <v>0.03215277777777777</v>
      </c>
      <c r="G119" s="21" t="str">
        <f t="shared" si="4"/>
        <v>4.38/km</v>
      </c>
      <c r="H119" s="22">
        <f t="shared" si="5"/>
        <v>0.011701388888888883</v>
      </c>
      <c r="I119" s="22">
        <f>F119-INDEX($F$4:$F$189,MATCH(D119,$D$4:$D$189,0))</f>
        <v>0.007962962962962956</v>
      </c>
    </row>
    <row r="120" spans="1:9" ht="15" customHeight="1">
      <c r="A120" s="15">
        <v>117</v>
      </c>
      <c r="B120" s="47" t="s">
        <v>254</v>
      </c>
      <c r="C120" s="47" t="s">
        <v>255</v>
      </c>
      <c r="D120" s="21" t="s">
        <v>256</v>
      </c>
      <c r="E120" s="47" t="s">
        <v>81</v>
      </c>
      <c r="F120" s="49">
        <v>0.03252314814814815</v>
      </c>
      <c r="G120" s="21" t="str">
        <f t="shared" si="4"/>
        <v>4.41/km</v>
      </c>
      <c r="H120" s="22">
        <f t="shared" si="5"/>
        <v>0.012071759259259258</v>
      </c>
      <c r="I120" s="22">
        <f>F120-INDEX($F$4:$F$189,MATCH(D120,$D$4:$D$189,0))</f>
        <v>0</v>
      </c>
    </row>
    <row r="121" spans="1:9" ht="15" customHeight="1">
      <c r="A121" s="15">
        <v>118</v>
      </c>
      <c r="B121" s="47" t="s">
        <v>257</v>
      </c>
      <c r="C121" s="47" t="s">
        <v>258</v>
      </c>
      <c r="D121" s="21" t="s">
        <v>191</v>
      </c>
      <c r="E121" s="47" t="s">
        <v>259</v>
      </c>
      <c r="F121" s="49">
        <v>0.03284722222222222</v>
      </c>
      <c r="G121" s="21" t="str">
        <f t="shared" si="4"/>
        <v>4.44/km</v>
      </c>
      <c r="H121" s="22">
        <f t="shared" si="5"/>
        <v>0.012395833333333332</v>
      </c>
      <c r="I121" s="22">
        <f>F121-INDEX($F$4:$F$189,MATCH(D121,$D$4:$D$189,0))</f>
        <v>0.005937499999999998</v>
      </c>
    </row>
    <row r="122" spans="1:9" ht="15" customHeight="1">
      <c r="A122" s="15">
        <v>119</v>
      </c>
      <c r="B122" s="47" t="s">
        <v>260</v>
      </c>
      <c r="C122" s="47" t="s">
        <v>45</v>
      </c>
      <c r="D122" s="21" t="s">
        <v>191</v>
      </c>
      <c r="E122" s="47" t="s">
        <v>232</v>
      </c>
      <c r="F122" s="49">
        <v>0.032870370370370376</v>
      </c>
      <c r="G122" s="21" t="str">
        <f t="shared" si="4"/>
        <v>4.44/km</v>
      </c>
      <c r="H122" s="22">
        <f t="shared" si="5"/>
        <v>0.012418981481481486</v>
      </c>
      <c r="I122" s="22">
        <f>F122-INDEX($F$4:$F$189,MATCH(D122,$D$4:$D$189,0))</f>
        <v>0.005960648148148152</v>
      </c>
    </row>
    <row r="123" spans="1:9" ht="15" customHeight="1">
      <c r="A123" s="15">
        <v>120</v>
      </c>
      <c r="B123" s="47" t="s">
        <v>261</v>
      </c>
      <c r="C123" s="47" t="s">
        <v>178</v>
      </c>
      <c r="D123" s="21" t="s">
        <v>191</v>
      </c>
      <c r="E123" s="47" t="s">
        <v>85</v>
      </c>
      <c r="F123" s="49">
        <v>0.033240740740740744</v>
      </c>
      <c r="G123" s="21" t="str">
        <f t="shared" si="4"/>
        <v>4.47/km</v>
      </c>
      <c r="H123" s="22">
        <f t="shared" si="5"/>
        <v>0.012789351851851854</v>
      </c>
      <c r="I123" s="22">
        <f>F123-INDEX($F$4:$F$189,MATCH(D123,$D$4:$D$189,0))</f>
        <v>0.0063310185185185205</v>
      </c>
    </row>
    <row r="124" spans="1:9" ht="15" customHeight="1">
      <c r="A124" s="15">
        <v>121</v>
      </c>
      <c r="B124" s="47" t="s">
        <v>262</v>
      </c>
      <c r="C124" s="47" t="s">
        <v>263</v>
      </c>
      <c r="D124" s="21" t="s">
        <v>55</v>
      </c>
      <c r="E124" s="47" t="s">
        <v>106</v>
      </c>
      <c r="F124" s="49">
        <v>0.034722222222222224</v>
      </c>
      <c r="G124" s="21" t="str">
        <f t="shared" si="4"/>
        <v>5.00/km</v>
      </c>
      <c r="H124" s="22">
        <f t="shared" si="5"/>
        <v>0.014270833333333333</v>
      </c>
      <c r="I124" s="22">
        <f>F124-INDEX($F$4:$F$189,MATCH(D124,$D$4:$D$189,0))</f>
        <v>0.007696759259259264</v>
      </c>
    </row>
    <row r="125" spans="1:9" ht="15" customHeight="1">
      <c r="A125" s="15">
        <v>122</v>
      </c>
      <c r="B125" s="47" t="s">
        <v>137</v>
      </c>
      <c r="C125" s="47" t="s">
        <v>44</v>
      </c>
      <c r="D125" s="21" t="s">
        <v>61</v>
      </c>
      <c r="E125" s="47" t="s">
        <v>106</v>
      </c>
      <c r="F125" s="49">
        <v>0.03513888888888889</v>
      </c>
      <c r="G125" s="21" t="str">
        <f t="shared" si="4"/>
        <v>5.04/km</v>
      </c>
      <c r="H125" s="22">
        <f t="shared" si="5"/>
        <v>0.014687500000000003</v>
      </c>
      <c r="I125" s="22">
        <f>F125-INDEX($F$4:$F$189,MATCH(D125,$D$4:$D$189,0))</f>
        <v>0.0038194444444444448</v>
      </c>
    </row>
    <row r="126" spans="1:9" ht="15" customHeight="1">
      <c r="A126" s="15">
        <v>123</v>
      </c>
      <c r="B126" s="47" t="s">
        <v>264</v>
      </c>
      <c r="C126" s="47" t="s">
        <v>20</v>
      </c>
      <c r="D126" s="21" t="s">
        <v>61</v>
      </c>
      <c r="E126" s="47" t="s">
        <v>85</v>
      </c>
      <c r="F126" s="49">
        <v>0.0352662037037037</v>
      </c>
      <c r="G126" s="21" t="str">
        <f t="shared" si="4"/>
        <v>5.05/km</v>
      </c>
      <c r="H126" s="22">
        <f t="shared" si="5"/>
        <v>0.014814814814814812</v>
      </c>
      <c r="I126" s="22">
        <f>F126-INDEX($F$4:$F$189,MATCH(D126,$D$4:$D$189,0))</f>
        <v>0.003946759259259254</v>
      </c>
    </row>
    <row r="127" spans="1:9" ht="15" customHeight="1">
      <c r="A127" s="15">
        <v>124</v>
      </c>
      <c r="B127" s="47" t="s">
        <v>265</v>
      </c>
      <c r="C127" s="47" t="s">
        <v>20</v>
      </c>
      <c r="D127" s="21" t="s">
        <v>61</v>
      </c>
      <c r="E127" s="47" t="s">
        <v>81</v>
      </c>
      <c r="F127" s="49">
        <v>0.03564814814814815</v>
      </c>
      <c r="G127" s="21" t="str">
        <f t="shared" si="4"/>
        <v>5.08/km</v>
      </c>
      <c r="H127" s="22">
        <f t="shared" si="5"/>
        <v>0.01519675925925926</v>
      </c>
      <c r="I127" s="22">
        <f>F127-INDEX($F$4:$F$189,MATCH(D127,$D$4:$D$189,0))</f>
        <v>0.004328703703703703</v>
      </c>
    </row>
    <row r="128" spans="1:9" ht="15" customHeight="1" thickBot="1">
      <c r="A128" s="16">
        <v>125</v>
      </c>
      <c r="B128" s="50" t="s">
        <v>266</v>
      </c>
      <c r="C128" s="50" t="s">
        <v>267</v>
      </c>
      <c r="D128" s="23" t="s">
        <v>191</v>
      </c>
      <c r="E128" s="50" t="s">
        <v>169</v>
      </c>
      <c r="F128" s="51">
        <v>0.03584490740740741</v>
      </c>
      <c r="G128" s="23" t="str">
        <f t="shared" si="4"/>
        <v>5.10/km</v>
      </c>
      <c r="H128" s="24">
        <f t="shared" si="5"/>
        <v>0.015393518518518518</v>
      </c>
      <c r="I128" s="24">
        <f>F128-INDEX($F$4:$F$189,MATCH(D128,$D$4:$D$189,0))</f>
        <v>0.008935185185185185</v>
      </c>
    </row>
  </sheetData>
  <autoFilter ref="A3:I128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B14" sqref="B1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30" t="str">
        <f>Individuale!A1</f>
        <v>Trofeo dell'Epifania</v>
      </c>
      <c r="B1" s="31"/>
      <c r="C1" s="32"/>
    </row>
    <row r="2" spans="1:3" ht="33" customHeight="1" thickBot="1">
      <c r="A2" s="33" t="str">
        <f>Individuale!A2&amp;" km. "&amp;Individuale!I2</f>
        <v>Aquini (FR) Italia - Martedì 06/01/2009 km. 10</v>
      </c>
      <c r="B2" s="34"/>
      <c r="C2" s="35"/>
    </row>
    <row r="3" spans="1:3" ht="24.75" customHeight="1" thickBot="1">
      <c r="A3" s="12" t="s">
        <v>1</v>
      </c>
      <c r="B3" s="13" t="s">
        <v>5</v>
      </c>
      <c r="C3" s="13" t="s">
        <v>10</v>
      </c>
    </row>
    <row r="4" spans="1:3" ht="15" customHeight="1">
      <c r="A4" s="17">
        <v>1</v>
      </c>
      <c r="B4" s="37" t="s">
        <v>106</v>
      </c>
      <c r="C4" s="38">
        <v>18</v>
      </c>
    </row>
    <row r="5" spans="1:3" ht="15" customHeight="1">
      <c r="A5" s="7">
        <v>2</v>
      </c>
      <c r="B5" s="39" t="s">
        <v>67</v>
      </c>
      <c r="C5" s="40">
        <v>14</v>
      </c>
    </row>
    <row r="6" spans="1:3" ht="15" customHeight="1">
      <c r="A6" s="7">
        <v>3</v>
      </c>
      <c r="B6" s="39" t="s">
        <v>88</v>
      </c>
      <c r="C6" s="40">
        <v>12</v>
      </c>
    </row>
    <row r="7" spans="1:3" ht="15" customHeight="1">
      <c r="A7" s="7">
        <v>4</v>
      </c>
      <c r="B7" s="39" t="s">
        <v>81</v>
      </c>
      <c r="C7" s="40">
        <v>8</v>
      </c>
    </row>
    <row r="8" spans="1:3" ht="15" customHeight="1">
      <c r="A8" s="7">
        <v>5</v>
      </c>
      <c r="B8" s="39" t="s">
        <v>85</v>
      </c>
      <c r="C8" s="40">
        <v>6</v>
      </c>
    </row>
    <row r="9" spans="1:3" ht="15" customHeight="1">
      <c r="A9" s="7">
        <v>6</v>
      </c>
      <c r="B9" s="39" t="s">
        <v>169</v>
      </c>
      <c r="C9" s="40">
        <v>5</v>
      </c>
    </row>
    <row r="10" spans="1:3" ht="15" customHeight="1">
      <c r="A10" s="7">
        <v>7</v>
      </c>
      <c r="B10" s="39" t="s">
        <v>92</v>
      </c>
      <c r="C10" s="40">
        <v>5</v>
      </c>
    </row>
    <row r="11" spans="1:3" ht="15" customHeight="1">
      <c r="A11" s="7">
        <v>8</v>
      </c>
      <c r="B11" s="39" t="s">
        <v>84</v>
      </c>
      <c r="C11" s="40">
        <v>5</v>
      </c>
    </row>
    <row r="12" spans="1:3" ht="15" customHeight="1">
      <c r="A12" s="7">
        <v>9</v>
      </c>
      <c r="B12" s="39" t="s">
        <v>113</v>
      </c>
      <c r="C12" s="40">
        <v>5</v>
      </c>
    </row>
    <row r="13" spans="1:3" ht="15" customHeight="1">
      <c r="A13" s="7">
        <v>10</v>
      </c>
      <c r="B13" s="39" t="s">
        <v>101</v>
      </c>
      <c r="C13" s="40">
        <v>4</v>
      </c>
    </row>
    <row r="14" spans="1:3" ht="15" customHeight="1">
      <c r="A14" s="7">
        <v>11</v>
      </c>
      <c r="B14" s="39" t="s">
        <v>15</v>
      </c>
      <c r="C14" s="40">
        <v>3</v>
      </c>
    </row>
    <row r="15" spans="1:3" ht="15" customHeight="1">
      <c r="A15" s="7">
        <v>12</v>
      </c>
      <c r="B15" s="39" t="s">
        <v>140</v>
      </c>
      <c r="C15" s="40">
        <v>3</v>
      </c>
    </row>
    <row r="16" spans="1:3" ht="15" customHeight="1">
      <c r="A16" s="7">
        <v>13</v>
      </c>
      <c r="B16" s="39" t="s">
        <v>78</v>
      </c>
      <c r="C16" s="40">
        <v>3</v>
      </c>
    </row>
    <row r="17" spans="1:3" ht="15" customHeight="1">
      <c r="A17" s="7">
        <v>14</v>
      </c>
      <c r="B17" s="39" t="s">
        <v>124</v>
      </c>
      <c r="C17" s="40">
        <v>3</v>
      </c>
    </row>
    <row r="18" spans="1:3" ht="15" customHeight="1">
      <c r="A18" s="7">
        <v>15</v>
      </c>
      <c r="B18" s="39" t="s">
        <v>22</v>
      </c>
      <c r="C18" s="40">
        <v>3</v>
      </c>
    </row>
    <row r="19" spans="1:3" ht="15" customHeight="1">
      <c r="A19" s="7">
        <v>16</v>
      </c>
      <c r="B19" s="39" t="s">
        <v>232</v>
      </c>
      <c r="C19" s="40">
        <v>2</v>
      </c>
    </row>
    <row r="20" spans="1:3" ht="15" customHeight="1">
      <c r="A20" s="7">
        <v>17</v>
      </c>
      <c r="B20" s="39" t="s">
        <v>118</v>
      </c>
      <c r="C20" s="40">
        <v>2</v>
      </c>
    </row>
    <row r="21" spans="1:3" ht="15" customHeight="1">
      <c r="A21" s="7">
        <v>18</v>
      </c>
      <c r="B21" s="39" t="s">
        <v>17</v>
      </c>
      <c r="C21" s="40">
        <v>2</v>
      </c>
    </row>
    <row r="22" spans="1:3" ht="15" customHeight="1">
      <c r="A22" s="7">
        <v>19</v>
      </c>
      <c r="B22" s="39" t="s">
        <v>166</v>
      </c>
      <c r="C22" s="40">
        <v>2</v>
      </c>
    </row>
    <row r="23" spans="1:3" ht="15" customHeight="1">
      <c r="A23" s="7">
        <v>20</v>
      </c>
      <c r="B23" s="39" t="s">
        <v>148</v>
      </c>
      <c r="C23" s="40">
        <v>1</v>
      </c>
    </row>
    <row r="24" spans="1:3" ht="15" customHeight="1">
      <c r="A24" s="7">
        <v>21</v>
      </c>
      <c r="B24" s="39" t="s">
        <v>192</v>
      </c>
      <c r="C24" s="40">
        <v>1</v>
      </c>
    </row>
    <row r="25" spans="1:3" ht="15" customHeight="1">
      <c r="A25" s="7">
        <v>22</v>
      </c>
      <c r="B25" s="39" t="s">
        <v>247</v>
      </c>
      <c r="C25" s="40">
        <v>1</v>
      </c>
    </row>
    <row r="26" spans="1:3" ht="15" customHeight="1">
      <c r="A26" s="7">
        <v>23</v>
      </c>
      <c r="B26" s="39" t="s">
        <v>249</v>
      </c>
      <c r="C26" s="40">
        <v>1</v>
      </c>
    </row>
    <row r="27" spans="1:3" ht="15" customHeight="1">
      <c r="A27" s="7">
        <v>24</v>
      </c>
      <c r="B27" s="39" t="s">
        <v>146</v>
      </c>
      <c r="C27" s="40">
        <v>1</v>
      </c>
    </row>
    <row r="28" spans="1:3" ht="15" customHeight="1">
      <c r="A28" s="7">
        <v>25</v>
      </c>
      <c r="B28" s="39" t="s">
        <v>75</v>
      </c>
      <c r="C28" s="40">
        <v>1</v>
      </c>
    </row>
    <row r="29" spans="1:3" ht="15" customHeight="1">
      <c r="A29" s="7">
        <v>26</v>
      </c>
      <c r="B29" s="39" t="s">
        <v>212</v>
      </c>
      <c r="C29" s="40">
        <v>1</v>
      </c>
    </row>
    <row r="30" spans="1:3" ht="15" customHeight="1">
      <c r="A30" s="7">
        <v>27</v>
      </c>
      <c r="B30" s="39" t="s">
        <v>134</v>
      </c>
      <c r="C30" s="40">
        <v>1</v>
      </c>
    </row>
    <row r="31" spans="1:3" ht="15" customHeight="1">
      <c r="A31" s="7">
        <v>28</v>
      </c>
      <c r="B31" s="39" t="s">
        <v>131</v>
      </c>
      <c r="C31" s="40">
        <v>1</v>
      </c>
    </row>
    <row r="32" spans="1:3" ht="15" customHeight="1">
      <c r="A32" s="7">
        <v>29</v>
      </c>
      <c r="B32" s="39" t="s">
        <v>128</v>
      </c>
      <c r="C32" s="40">
        <v>1</v>
      </c>
    </row>
    <row r="33" spans="1:3" ht="15" customHeight="1">
      <c r="A33" s="7">
        <v>30</v>
      </c>
      <c r="B33" s="39" t="s">
        <v>90</v>
      </c>
      <c r="C33" s="40">
        <v>1</v>
      </c>
    </row>
    <row r="34" spans="1:3" ht="15" customHeight="1">
      <c r="A34" s="7">
        <v>31</v>
      </c>
      <c r="B34" s="39" t="s">
        <v>220</v>
      </c>
      <c r="C34" s="40">
        <v>1</v>
      </c>
    </row>
    <row r="35" spans="1:3" ht="15" customHeight="1">
      <c r="A35" s="7">
        <v>32</v>
      </c>
      <c r="B35" s="39" t="s">
        <v>172</v>
      </c>
      <c r="C35" s="40">
        <v>1</v>
      </c>
    </row>
    <row r="36" spans="1:3" ht="15" customHeight="1">
      <c r="A36" s="7">
        <v>33</v>
      </c>
      <c r="B36" s="39" t="s">
        <v>242</v>
      </c>
      <c r="C36" s="40">
        <v>1</v>
      </c>
    </row>
    <row r="37" spans="1:3" ht="15" customHeight="1">
      <c r="A37" s="7">
        <v>34</v>
      </c>
      <c r="B37" s="39" t="s">
        <v>108</v>
      </c>
      <c r="C37" s="40">
        <v>1</v>
      </c>
    </row>
    <row r="38" spans="1:3" ht="15" customHeight="1">
      <c r="A38" s="7">
        <v>35</v>
      </c>
      <c r="B38" s="39" t="s">
        <v>158</v>
      </c>
      <c r="C38" s="40">
        <v>1</v>
      </c>
    </row>
    <row r="39" spans="1:3" ht="15" customHeight="1">
      <c r="A39" s="7">
        <v>36</v>
      </c>
      <c r="B39" s="39" t="s">
        <v>104</v>
      </c>
      <c r="C39" s="40">
        <v>1</v>
      </c>
    </row>
    <row r="40" spans="1:3" ht="15" customHeight="1">
      <c r="A40" s="7">
        <v>37</v>
      </c>
      <c r="B40" s="39" t="s">
        <v>155</v>
      </c>
      <c r="C40" s="40">
        <v>1</v>
      </c>
    </row>
    <row r="41" spans="1:3" ht="15" customHeight="1">
      <c r="A41" s="7">
        <v>38</v>
      </c>
      <c r="B41" s="39" t="s">
        <v>259</v>
      </c>
      <c r="C41" s="40">
        <v>1</v>
      </c>
    </row>
    <row r="42" spans="1:3" ht="15" customHeight="1" thickBot="1">
      <c r="A42" s="8">
        <v>39</v>
      </c>
      <c r="B42" s="41" t="s">
        <v>153</v>
      </c>
      <c r="C42" s="42">
        <v>1</v>
      </c>
    </row>
    <row r="43" ht="12.75">
      <c r="C43" s="3">
        <f>SUM(C4:C42)</f>
        <v>125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2009-06-22T08:11:57Z</cp:lastPrinted>
  <dcterms:created xsi:type="dcterms:W3CDTF">2008-10-15T19:55:17Z</dcterms:created>
  <dcterms:modified xsi:type="dcterms:W3CDTF">2009-06-26T10:38:21Z</dcterms:modified>
  <cp:category/>
  <cp:version/>
  <cp:contentType/>
  <cp:contentStatus/>
</cp:coreProperties>
</file>