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<sst xmlns="http://schemas.openxmlformats.org/spreadsheetml/2006/main" count="163" uniqueCount="103">
  <si>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</si>
  <si>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</si>
  <si>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</si>
  <si>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</si>
  <si>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</si>
  <si>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</si>
  <si>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</si>
  <si>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</si>
  <si>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</si>
  <si>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</si>
  <si>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CLAUDIO</t>
  </si>
  <si>
    <t>MASSIMILIANO</t>
  </si>
  <si>
    <t>GIOVANNI</t>
  </si>
  <si>
    <t>LUCA</t>
  </si>
  <si>
    <t>ANGELO</t>
  </si>
  <si>
    <t>A.S.D. PODISTICA SOLIDARIETA'</t>
  </si>
  <si>
    <t>STEFANO</t>
  </si>
  <si>
    <t>LUCIANO</t>
  </si>
  <si>
    <t>MASSIMO</t>
  </si>
  <si>
    <t>UMBERTO</t>
  </si>
  <si>
    <t>ROMANO</t>
  </si>
  <si>
    <t>Tempo</t>
  </si>
  <si>
    <t>Atleti</t>
  </si>
  <si>
    <t>Totale partecipanti</t>
  </si>
  <si>
    <t>NONNI</t>
  </si>
  <si>
    <t>SM35</t>
  </si>
  <si>
    <t>SM40</t>
  </si>
  <si>
    <t>MARTINI</t>
  </si>
  <si>
    <t>SM45</t>
  </si>
  <si>
    <t>ANDREA</t>
  </si>
  <si>
    <t>ANTONIO</t>
  </si>
  <si>
    <t>FABIO</t>
  </si>
  <si>
    <t>SM55</t>
  </si>
  <si>
    <t>SF35</t>
  </si>
  <si>
    <t>VINCENZO</t>
  </si>
  <si>
    <t>SM50</t>
  </si>
  <si>
    <t>SF40</t>
  </si>
  <si>
    <t>SM60</t>
  </si>
  <si>
    <t>SM65</t>
  </si>
  <si>
    <t>FRANCO</t>
  </si>
  <si>
    <t>LUIGI</t>
  </si>
  <si>
    <t>SIMONA</t>
  </si>
  <si>
    <t>FEDERICA</t>
  </si>
  <si>
    <t>SM70</t>
  </si>
  <si>
    <t>FAUSTO</t>
  </si>
  <si>
    <t>SF70</t>
  </si>
  <si>
    <t>RUNNING EVOLUTION</t>
  </si>
  <si>
    <t>GIULIANI</t>
  </si>
  <si>
    <t>MANCINI</t>
  </si>
  <si>
    <t>LINO</t>
  </si>
  <si>
    <t>MELONI</t>
  </si>
  <si>
    <t>TREBESCHI</t>
  </si>
  <si>
    <t>MARIOTTI</t>
  </si>
  <si>
    <t>Sabato 02/09/2017</t>
  </si>
  <si>
    <t>RUNNERS TEAM COLLEFERRO</t>
  </si>
  <si>
    <t>PAPOCCIA</t>
  </si>
  <si>
    <t>DIEGO</t>
  </si>
  <si>
    <t>SOUFYANE</t>
  </si>
  <si>
    <t>EL FADIL</t>
  </si>
  <si>
    <t>MILANA</t>
  </si>
  <si>
    <t>CHRISTIAN</t>
  </si>
  <si>
    <t>CECCONI</t>
  </si>
  <si>
    <t>ATLETICA GENAZZANO</t>
  </si>
  <si>
    <t>LAPOMARDA</t>
  </si>
  <si>
    <t>PUROSANGUE</t>
  </si>
  <si>
    <t>CAVALLI</t>
  </si>
  <si>
    <t>AD RUN</t>
  </si>
  <si>
    <t>DI GIUSTINO</t>
  </si>
  <si>
    <t>POL. UNIVERSITA' FORO ITALICO</t>
  </si>
  <si>
    <t>CARNEVALI</t>
  </si>
  <si>
    <t>GIULIANELLI</t>
  </si>
  <si>
    <t>IVANO</t>
  </si>
  <si>
    <t>RUN FOR FUN</t>
  </si>
  <si>
    <t>CICCONI</t>
  </si>
  <si>
    <t>ATLETICA CITTA' DEI PAPI</t>
  </si>
  <si>
    <t>BORZI</t>
  </si>
  <si>
    <t>DAVID</t>
  </si>
  <si>
    <t>MAGRINI</t>
  </si>
  <si>
    <t>SPARTAN SPORT ACADEMY</t>
  </si>
  <si>
    <t>MARSANO</t>
  </si>
  <si>
    <t>DANIELE COSIMO</t>
  </si>
  <si>
    <t>PANNONE</t>
  </si>
  <si>
    <t>POL. CIOCIARA FAVA</t>
  </si>
  <si>
    <t>MASTRACCO</t>
  </si>
  <si>
    <t>STILE LIBERO I CICLOPI</t>
  </si>
  <si>
    <t>DI BRACCIO</t>
  </si>
  <si>
    <t>KALI KALA SAG</t>
  </si>
  <si>
    <t>ROSA MARIA</t>
  </si>
  <si>
    <t>CAMMILLI</t>
  </si>
  <si>
    <t>GETULIO</t>
  </si>
  <si>
    <t>UISP</t>
  </si>
  <si>
    <t>CIPROTTI</t>
  </si>
  <si>
    <t>ANTONELLA</t>
  </si>
  <si>
    <t>BOSCHI</t>
  </si>
  <si>
    <t>PODISTI VALMONTONE</t>
  </si>
  <si>
    <t>CUCCHIELLA</t>
  </si>
  <si>
    <t>ANGELINI</t>
  </si>
  <si>
    <t>MES COLLEFERRO</t>
  </si>
  <si>
    <t>FERA</t>
  </si>
  <si>
    <t>ROMATLETICA FOOTWORKS</t>
  </si>
  <si>
    <t>Cesaneserace</t>
  </si>
  <si>
    <t>1ª edizione</t>
  </si>
  <si>
    <t>Olevano Romano (RM) Italia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</si>
</sst>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51" fillId="55" borderId="24" xfId="0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56" borderId="28" xfId="0" applyFont="1" applyFill="1" applyBorder="1" applyAlignment="1">
      <alignment vertical="center"/>
    </xf>
    <xf numFmtId="0" fontId="27" fillId="56" borderId="29" xfId="0" applyFont="1" applyFill="1" applyBorder="1" applyAlignment="1">
      <alignment vertical="center"/>
    </xf>
    <xf numFmtId="0" fontId="27" fillId="56" borderId="29" xfId="0" applyFont="1" applyFill="1" applyBorder="1" applyAlignment="1">
      <alignment horizontal="center" vertical="center"/>
    </xf>
    <xf numFmtId="164" fontId="27" fillId="56" borderId="30" xfId="0" applyNumberFormat="1" applyFont="1" applyFill="1" applyBorder="1" applyAlignment="1">
      <alignment horizontal="center" vertical="center"/>
    </xf>
    <xf numFmtId="1" fontId="28" fillId="57" borderId="31" xfId="0" applyNumberFormat="1" applyFont="1" applyFill="1" applyBorder="1" applyAlignment="1">
      <alignment horizontal="center" vertical="center" wrapText="1"/>
    </xf>
    <xf numFmtId="1" fontId="29" fillId="57" borderId="32" xfId="0" applyNumberFormat="1" applyFont="1" applyFill="1" applyBorder="1" applyAlignment="1">
      <alignment horizontal="center" vertical="center" wrapText="1"/>
    </xf>
    <xf numFmtId="0" fontId="29" fillId="57" borderId="32" xfId="0" applyFont="1" applyFill="1" applyBorder="1" applyAlignment="1">
      <alignment horizontal="center" vertical="center" wrapText="1"/>
    </xf>
    <xf numFmtId="0" fontId="28" fillId="57" borderId="32" xfId="0" applyFont="1" applyFill="1" applyBorder="1" applyAlignment="1">
      <alignment horizontal="center" vertical="center" wrapText="1"/>
    </xf>
    <xf numFmtId="21" fontId="29" fillId="57" borderId="32" xfId="0" applyNumberFormat="1" applyFont="1" applyFill="1" applyBorder="1" applyAlignment="1">
      <alignment horizontal="center" vertical="center" wrapText="1"/>
    </xf>
    <xf numFmtId="0" fontId="30" fillId="57" borderId="32" xfId="0" applyFont="1" applyFill="1" applyBorder="1" applyAlignment="1">
      <alignment horizontal="center" vertical="center" wrapText="1"/>
    </xf>
    <xf numFmtId="0" fontId="30" fillId="57" borderId="33" xfId="0" applyFont="1" applyFill="1" applyBorder="1" applyAlignment="1">
      <alignment horizontal="center" vertical="center" wrapText="1"/>
    </xf>
    <xf numFmtId="1" fontId="28" fillId="57" borderId="28" xfId="0" applyNumberFormat="1" applyFont="1" applyFill="1" applyBorder="1" applyAlignment="1">
      <alignment horizontal="center" vertical="center" wrapText="1"/>
    </xf>
    <xf numFmtId="0" fontId="28" fillId="57" borderId="29" xfId="0" applyFont="1" applyFill="1" applyBorder="1" applyAlignment="1">
      <alignment horizontal="center" vertical="center" wrapText="1"/>
    </xf>
    <xf numFmtId="0" fontId="29" fillId="57" borderId="30" xfId="0" applyFont="1" applyFill="1" applyBorder="1" applyAlignment="1">
      <alignment horizontal="center" vertical="center" wrapText="1"/>
    </xf>
    <xf numFmtId="1" fontId="28" fillId="57" borderId="34" xfId="0" applyNumberFormat="1" applyFont="1" applyFill="1" applyBorder="1" applyAlignment="1">
      <alignment horizontal="center" vertical="center" wrapText="1"/>
    </xf>
    <xf numFmtId="0" fontId="28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5" borderId="37" xfId="0" applyFont="1" applyFill="1" applyBorder="1" applyAlignment="1">
      <alignment horizontal="center" vertical="center"/>
    </xf>
    <xf numFmtId="0" fontId="51" fillId="55" borderId="38" xfId="0" applyFont="1" applyFill="1" applyBorder="1" applyAlignment="1">
      <alignment horizontal="center" vertical="center"/>
    </xf>
    <xf numFmtId="21" fontId="51" fillId="55" borderId="38" xfId="0" applyNumberFormat="1" applyFont="1" applyFill="1" applyBorder="1" applyAlignment="1">
      <alignment horizontal="center" vertical="center"/>
    </xf>
    <xf numFmtId="21" fontId="51" fillId="55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51" fillId="55" borderId="38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1" fillId="55" borderId="44" xfId="0" applyNumberFormat="1" applyFont="1" applyFill="1" applyBorder="1" applyAlignment="1">
      <alignment horizontal="center" vertical="center"/>
    </xf>
    <xf numFmtId="0" fontId="1" fillId="57" borderId="46" xfId="0" applyFont="1" applyFill="1" applyBorder="1" applyAlignment="1">
      <alignment horizontal="center" vertical="center"/>
    </xf>
    <xf numFmtId="0" fontId="1" fillId="57" borderId="47" xfId="0" applyFont="1" applyFill="1" applyBorder="1" applyAlignment="1">
      <alignment horizontal="center" vertical="center"/>
    </xf>
    <xf numFmtId="0" fontId="1" fillId="57" borderId="48" xfId="0" applyFont="1" applyFill="1" applyBorder="1" applyAlignment="1">
      <alignment horizontal="center" vertical="center"/>
    </xf>
    <xf numFmtId="0" fontId="31" fillId="57" borderId="49" xfId="0" applyFont="1" applyFill="1" applyBorder="1" applyAlignment="1">
      <alignment horizontal="center" vertical="center"/>
    </xf>
    <xf numFmtId="0" fontId="31" fillId="57" borderId="0" xfId="0" applyFont="1" applyFill="1" applyBorder="1" applyAlignment="1">
      <alignment horizontal="center" vertical="center"/>
    </xf>
    <xf numFmtId="0" fontId="31" fillId="57" borderId="50" xfId="0" applyFont="1" applyFill="1" applyBorder="1" applyAlignment="1">
      <alignment horizontal="center" vertical="center"/>
    </xf>
    <xf numFmtId="0" fontId="6" fillId="57" borderId="46" xfId="0" applyFont="1" applyFill="1" applyBorder="1" applyAlignment="1">
      <alignment horizontal="center" vertical="center" wrapText="1"/>
    </xf>
    <xf numFmtId="0" fontId="6" fillId="57" borderId="47" xfId="0" applyFont="1" applyFill="1" applyBorder="1" applyAlignment="1">
      <alignment horizontal="center" vertical="center" wrapText="1"/>
    </xf>
    <xf numFmtId="0" fontId="6" fillId="57" borderId="48" xfId="0" applyFont="1" applyFill="1" applyBorder="1" applyAlignment="1">
      <alignment horizontal="center" vertical="center" wrapText="1"/>
    </xf>
    <xf numFmtId="0" fontId="28" fillId="56" borderId="49" xfId="0" applyFont="1" applyFill="1" applyBorder="1" applyAlignment="1">
      <alignment horizontal="center" vertical="center"/>
    </xf>
    <xf numFmtId="0" fontId="28" fillId="56" borderId="0" xfId="0" applyFont="1" applyFill="1" applyBorder="1" applyAlignment="1">
      <alignment horizontal="center" vertical="center"/>
    </xf>
    <xf numFmtId="0" fontId="28" fillId="56" borderId="50" xfId="0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 vertical="center"/>
    </xf>
    <xf numFmtId="181" fontId="51" fillId="55" borderId="38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6" t="s">
        <v>100</v>
      </c>
      <c r="B1" s="57"/>
      <c r="C1" s="57"/>
      <c r="D1" s="57"/>
      <c r="E1" s="57"/>
      <c r="F1" s="57"/>
      <c r="G1" s="57"/>
      <c r="H1" s="57"/>
      <c r="I1" s="58"/>
    </row>
    <row r="2" spans="1:9" ht="24" customHeight="1">
      <c r="A2" s="59" t="s">
        <v>101</v>
      </c>
      <c r="B2" s="60"/>
      <c r="C2" s="60"/>
      <c r="D2" s="60"/>
      <c r="E2" s="60"/>
      <c r="F2" s="60"/>
      <c r="G2" s="60"/>
      <c r="H2" s="60"/>
      <c r="I2" s="61"/>
    </row>
    <row r="3" spans="1:9" ht="24" customHeight="1">
      <c r="A3" s="19"/>
      <c r="B3" s="20" t="s">
        <v>102</v>
      </c>
      <c r="C3" s="20"/>
      <c r="D3" s="20"/>
      <c r="E3" s="20" t="s">
        <v>53</v>
      </c>
      <c r="F3" s="20"/>
      <c r="G3" s="20"/>
      <c r="H3" s="21" t="s">
        <v>0</v>
      </c>
      <c r="I3" s="22">
        <v>8.5</v>
      </c>
    </row>
    <row r="4" spans="1:9" ht="24" customHeigh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7" t="s">
        <v>21</v>
      </c>
      <c r="G4" s="25" t="s">
        <v>6</v>
      </c>
      <c r="H4" s="28" t="s">
        <v>7</v>
      </c>
      <c r="I4" s="29" t="s">
        <v>8</v>
      </c>
    </row>
    <row r="5" spans="1:9" s="3" customFormat="1" ht="18" customHeight="1">
      <c r="A5" s="7">
        <v>1</v>
      </c>
      <c r="B5" s="44" t="s">
        <v>20</v>
      </c>
      <c r="C5" s="44" t="s">
        <v>9</v>
      </c>
      <c r="D5" s="8" t="s">
        <v>25</v>
      </c>
      <c r="E5" s="44" t="s">
        <v>54</v>
      </c>
      <c r="F5" s="68">
        <v>0.01884259259259259</v>
      </c>
      <c r="G5" s="8" t="str">
        <f>TEXT(INT((HOUR(F5)*3600+MINUTE(F5)*60+SECOND(F5))/$I$3/60),"0")&amp;"."&amp;TEXT(MOD((HOUR(F5)*3600+MINUTE(F5)*60+SECOND(F5))/$I$3,60),"00")&amp;"/km"</f>
        <v>3.12/km</v>
      </c>
      <c r="H5" s="9">
        <f>F5-$F$5</f>
        <v>0</v>
      </c>
      <c r="I5" s="10">
        <f>F5-INDEX($F$5:$F$366,MATCH(D5,$D$5:$D$366,0))</f>
        <v>0</v>
      </c>
    </row>
    <row r="6" spans="1:9" s="3" customFormat="1" ht="18" customHeight="1">
      <c r="A6" s="36">
        <v>2</v>
      </c>
      <c r="B6" s="45" t="s">
        <v>55</v>
      </c>
      <c r="C6" s="45" t="s">
        <v>56</v>
      </c>
      <c r="D6" s="37" t="s">
        <v>26</v>
      </c>
      <c r="E6" s="45" t="s">
        <v>54</v>
      </c>
      <c r="F6" s="69">
        <v>0.01916666666666667</v>
      </c>
      <c r="G6" s="37" t="str">
        <f aca="true" t="shared" si="0" ref="G6:G21">TEXT(INT((HOUR(F6)*3600+MINUTE(F6)*60+SECOND(F6))/$I$3/60),"0")&amp;"."&amp;TEXT(MOD((HOUR(F6)*3600+MINUTE(F6)*60+SECOND(F6))/$I$3,60),"00")&amp;"/km"</f>
        <v>3.15/km</v>
      </c>
      <c r="H6" s="38">
        <f aca="true" t="shared" si="1" ref="H6:H21">F6-$F$5</f>
        <v>0.0003240740740740773</v>
      </c>
      <c r="I6" s="39">
        <f>F6-INDEX($F$5:$F$366,MATCH(D6,$D$5:$D$366,0))</f>
        <v>0</v>
      </c>
    </row>
    <row r="7" spans="1:9" s="3" customFormat="1" ht="18" customHeight="1">
      <c r="A7" s="36">
        <v>3</v>
      </c>
      <c r="B7" s="45" t="s">
        <v>57</v>
      </c>
      <c r="C7" s="45" t="s">
        <v>58</v>
      </c>
      <c r="D7" s="37" t="s">
        <v>25</v>
      </c>
      <c r="E7" s="45" t="s">
        <v>54</v>
      </c>
      <c r="F7" s="69">
        <v>0.01947916666666667</v>
      </c>
      <c r="G7" s="37" t="str">
        <f t="shared" si="0"/>
        <v>3.18/km</v>
      </c>
      <c r="H7" s="38">
        <f t="shared" si="1"/>
        <v>0.0006365740740740776</v>
      </c>
      <c r="I7" s="39">
        <f>F7-INDEX($F$5:$F$366,MATCH(D7,$D$5:$D$366,0))</f>
        <v>0.0006365740740740776</v>
      </c>
    </row>
    <row r="8" spans="1:9" s="3" customFormat="1" ht="18" customHeight="1">
      <c r="A8" s="40">
        <v>4</v>
      </c>
      <c r="B8" s="46" t="s">
        <v>48</v>
      </c>
      <c r="C8" s="46" t="s">
        <v>29</v>
      </c>
      <c r="D8" s="41" t="s">
        <v>25</v>
      </c>
      <c r="E8" s="46" t="s">
        <v>15</v>
      </c>
      <c r="F8" s="71">
        <v>0.01994212962962963</v>
      </c>
      <c r="G8" s="41" t="str">
        <f t="shared" si="0"/>
        <v>3.23/km</v>
      </c>
      <c r="H8" s="42">
        <f t="shared" si="1"/>
        <v>0.0010995370370370378</v>
      </c>
      <c r="I8" s="43">
        <f>F8-INDEX($F$5:$F$366,MATCH(D8,$D$5:$D$366,0))</f>
        <v>0.0010995370370370378</v>
      </c>
    </row>
    <row r="9" spans="1:9" s="3" customFormat="1" ht="18" customHeight="1">
      <c r="A9" s="36">
        <v>5</v>
      </c>
      <c r="B9" s="45" t="s">
        <v>59</v>
      </c>
      <c r="C9" s="45" t="s">
        <v>60</v>
      </c>
      <c r="D9" s="37" t="s">
        <v>25</v>
      </c>
      <c r="E9" s="45" t="s">
        <v>46</v>
      </c>
      <c r="F9" s="69">
        <v>0.019976851851851853</v>
      </c>
      <c r="G9" s="37" t="str">
        <f t="shared" si="0"/>
        <v>3.23/km</v>
      </c>
      <c r="H9" s="38">
        <f t="shared" si="1"/>
        <v>0.001134259259259262</v>
      </c>
      <c r="I9" s="39">
        <f>F9-INDEX($F$5:$F$366,MATCH(D9,$D$5:$D$366,0))</f>
        <v>0.001134259259259262</v>
      </c>
    </row>
    <row r="10" spans="1:9" s="3" customFormat="1" ht="18" customHeight="1">
      <c r="A10" s="36">
        <v>6</v>
      </c>
      <c r="B10" s="45" t="s">
        <v>61</v>
      </c>
      <c r="C10" s="45" t="s">
        <v>13</v>
      </c>
      <c r="D10" s="37" t="s">
        <v>26</v>
      </c>
      <c r="E10" s="45" t="s">
        <v>62</v>
      </c>
      <c r="F10" s="69">
        <v>0.019976851851851853</v>
      </c>
      <c r="G10" s="37" t="str">
        <f t="shared" si="0"/>
        <v>3.23/km</v>
      </c>
      <c r="H10" s="38">
        <f t="shared" si="1"/>
        <v>0.001134259259259262</v>
      </c>
      <c r="I10" s="39">
        <f>F10-INDEX($F$5:$F$366,MATCH(D10,$D$5:$D$366,0))</f>
        <v>0.0008101851851851846</v>
      </c>
    </row>
    <row r="11" spans="1:9" s="3" customFormat="1" ht="18" customHeight="1">
      <c r="A11" s="36">
        <v>7</v>
      </c>
      <c r="B11" s="45" t="s">
        <v>63</v>
      </c>
      <c r="C11" s="45" t="s">
        <v>34</v>
      </c>
      <c r="D11" s="37" t="s">
        <v>35</v>
      </c>
      <c r="E11" s="45" t="s">
        <v>54</v>
      </c>
      <c r="F11" s="69">
        <v>0.021631944444444443</v>
      </c>
      <c r="G11" s="37" t="str">
        <f t="shared" si="0"/>
        <v>3.40/km</v>
      </c>
      <c r="H11" s="38">
        <f t="shared" si="1"/>
        <v>0.002789351851851852</v>
      </c>
      <c r="I11" s="39">
        <f>F11-INDEX($F$5:$F$366,MATCH(D11,$D$5:$D$366,0))</f>
        <v>0</v>
      </c>
    </row>
    <row r="12" spans="1:9" s="3" customFormat="1" ht="18" customHeight="1">
      <c r="A12" s="36">
        <v>8</v>
      </c>
      <c r="B12" s="45" t="s">
        <v>24</v>
      </c>
      <c r="C12" s="45" t="s">
        <v>12</v>
      </c>
      <c r="D12" s="37" t="s">
        <v>25</v>
      </c>
      <c r="E12" s="45" t="s">
        <v>64</v>
      </c>
      <c r="F12" s="69">
        <v>0.021770833333333336</v>
      </c>
      <c r="G12" s="37" t="str">
        <f t="shared" si="0"/>
        <v>3.41/km</v>
      </c>
      <c r="H12" s="38">
        <f t="shared" si="1"/>
        <v>0.002928240740740745</v>
      </c>
      <c r="I12" s="39">
        <f>F12-INDEX($F$5:$F$366,MATCH(D12,$D$5:$D$366,0))</f>
        <v>0.002928240740740745</v>
      </c>
    </row>
    <row r="13" spans="1:9" s="3" customFormat="1" ht="18" customHeight="1">
      <c r="A13" s="36">
        <v>9</v>
      </c>
      <c r="B13" s="45" t="s">
        <v>65</v>
      </c>
      <c r="C13" s="45" t="s">
        <v>10</v>
      </c>
      <c r="D13" s="37" t="s">
        <v>37</v>
      </c>
      <c r="E13" s="45" t="s">
        <v>66</v>
      </c>
      <c r="F13" s="69">
        <v>0.022060185185185183</v>
      </c>
      <c r="G13" s="37" t="str">
        <f t="shared" si="0"/>
        <v>3.44/km</v>
      </c>
      <c r="H13" s="38">
        <f t="shared" si="1"/>
        <v>0.0032175925925925913</v>
      </c>
      <c r="I13" s="39">
        <f>F13-INDEX($F$5:$F$366,MATCH(D13,$D$5:$D$366,0))</f>
        <v>0</v>
      </c>
    </row>
    <row r="14" spans="1:9" s="3" customFormat="1" ht="18" customHeight="1">
      <c r="A14" s="36">
        <v>10</v>
      </c>
      <c r="B14" s="45" t="s">
        <v>67</v>
      </c>
      <c r="C14" s="45" t="s">
        <v>9</v>
      </c>
      <c r="D14" s="37" t="s">
        <v>35</v>
      </c>
      <c r="E14" s="45" t="s">
        <v>68</v>
      </c>
      <c r="F14" s="69">
        <v>0.022118055555555557</v>
      </c>
      <c r="G14" s="37" t="str">
        <f t="shared" si="0"/>
        <v>3.45/km</v>
      </c>
      <c r="H14" s="38">
        <f t="shared" si="1"/>
        <v>0.003275462962962966</v>
      </c>
      <c r="I14" s="39">
        <f>F14-INDEX($F$5:$F$366,MATCH(D14,$D$5:$D$366,0))</f>
        <v>0.00048611111111111424</v>
      </c>
    </row>
    <row r="15" spans="1:9" s="3" customFormat="1" ht="18" customHeight="1">
      <c r="A15" s="36">
        <v>11</v>
      </c>
      <c r="B15" s="45" t="s">
        <v>69</v>
      </c>
      <c r="C15" s="45" t="s">
        <v>19</v>
      </c>
      <c r="D15" s="37" t="s">
        <v>28</v>
      </c>
      <c r="E15" s="45" t="s">
        <v>46</v>
      </c>
      <c r="F15" s="69">
        <v>0.02224537037037037</v>
      </c>
      <c r="G15" s="37" t="str">
        <f t="shared" si="0"/>
        <v>3.46/km</v>
      </c>
      <c r="H15" s="38">
        <f t="shared" si="1"/>
        <v>0.003402777777777779</v>
      </c>
      <c r="I15" s="39">
        <f>F15-INDEX($F$5:$F$366,MATCH(D15,$D$5:$D$366,0))</f>
        <v>0</v>
      </c>
    </row>
    <row r="16" spans="1:9" s="3" customFormat="1" ht="18" customHeight="1">
      <c r="A16" s="36">
        <v>12</v>
      </c>
      <c r="B16" s="45" t="s">
        <v>70</v>
      </c>
      <c r="C16" s="45" t="s">
        <v>71</v>
      </c>
      <c r="D16" s="37" t="s">
        <v>25</v>
      </c>
      <c r="E16" s="45" t="s">
        <v>72</v>
      </c>
      <c r="F16" s="69">
        <v>0.022430555555555554</v>
      </c>
      <c r="G16" s="37" t="str">
        <f t="shared" si="0"/>
        <v>3.48/km</v>
      </c>
      <c r="H16" s="38">
        <f t="shared" si="1"/>
        <v>0.003587962962962963</v>
      </c>
      <c r="I16" s="39">
        <f>F16-INDEX($F$5:$F$366,MATCH(D16,$D$5:$D$366,0))</f>
        <v>0.003587962962962963</v>
      </c>
    </row>
    <row r="17" spans="1:9" s="3" customFormat="1" ht="18" customHeight="1">
      <c r="A17" s="36">
        <v>13</v>
      </c>
      <c r="B17" s="45" t="s">
        <v>73</v>
      </c>
      <c r="C17" s="45" t="s">
        <v>40</v>
      </c>
      <c r="D17" s="37" t="s">
        <v>35</v>
      </c>
      <c r="E17" s="45" t="s">
        <v>74</v>
      </c>
      <c r="F17" s="69">
        <v>0.02292824074074074</v>
      </c>
      <c r="G17" s="37" t="str">
        <f t="shared" si="0"/>
        <v>3.53/km</v>
      </c>
      <c r="H17" s="38">
        <f t="shared" si="1"/>
        <v>0.004085648148148147</v>
      </c>
      <c r="I17" s="39">
        <f>F17-INDEX($F$5:$F$366,MATCH(D17,$D$5:$D$366,0))</f>
        <v>0.0012962962962962954</v>
      </c>
    </row>
    <row r="18" spans="1:9" s="3" customFormat="1" ht="18" customHeight="1">
      <c r="A18" s="36">
        <v>14</v>
      </c>
      <c r="B18" s="45" t="s">
        <v>50</v>
      </c>
      <c r="C18" s="45" t="s">
        <v>17</v>
      </c>
      <c r="D18" s="37" t="s">
        <v>35</v>
      </c>
      <c r="E18" s="45" t="s">
        <v>46</v>
      </c>
      <c r="F18" s="69">
        <v>0.023020833333333334</v>
      </c>
      <c r="G18" s="37" t="str">
        <f t="shared" si="0"/>
        <v>3.54/km</v>
      </c>
      <c r="H18" s="38">
        <f t="shared" si="1"/>
        <v>0.004178240740740743</v>
      </c>
      <c r="I18" s="39">
        <f>F18-INDEX($F$5:$F$366,MATCH(D18,$D$5:$D$366,0))</f>
        <v>0.001388888888888891</v>
      </c>
    </row>
    <row r="19" spans="1:9" s="3" customFormat="1" ht="18" customHeight="1">
      <c r="A19" s="36">
        <v>15</v>
      </c>
      <c r="B19" s="45" t="s">
        <v>75</v>
      </c>
      <c r="C19" s="45" t="s">
        <v>76</v>
      </c>
      <c r="D19" s="37" t="s">
        <v>26</v>
      </c>
      <c r="E19" s="45" t="s">
        <v>62</v>
      </c>
      <c r="F19" s="69">
        <v>0.023541666666666666</v>
      </c>
      <c r="G19" s="37" t="str">
        <f t="shared" si="0"/>
        <v>3.59/km</v>
      </c>
      <c r="H19" s="38">
        <f t="shared" si="1"/>
        <v>0.004699074074074074</v>
      </c>
      <c r="I19" s="39">
        <f>F19-INDEX($F$5:$F$366,MATCH(D19,$D$5:$D$366,0))</f>
        <v>0.004374999999999997</v>
      </c>
    </row>
    <row r="20" spans="1:9" s="3" customFormat="1" ht="18" customHeight="1">
      <c r="A20" s="36">
        <v>16</v>
      </c>
      <c r="B20" s="45" t="s">
        <v>77</v>
      </c>
      <c r="C20" s="45" t="s">
        <v>41</v>
      </c>
      <c r="D20" s="37" t="s">
        <v>36</v>
      </c>
      <c r="E20" s="45" t="s">
        <v>78</v>
      </c>
      <c r="F20" s="69">
        <v>0.023842592592592596</v>
      </c>
      <c r="G20" s="37" t="str">
        <f t="shared" si="0"/>
        <v>4.02/km</v>
      </c>
      <c r="H20" s="38">
        <f t="shared" si="1"/>
        <v>0.0050000000000000044</v>
      </c>
      <c r="I20" s="39">
        <f>F20-INDEX($F$5:$F$366,MATCH(D20,$D$5:$D$366,0))</f>
        <v>0</v>
      </c>
    </row>
    <row r="21" spans="1:9" ht="18" customHeight="1">
      <c r="A21" s="36">
        <v>17</v>
      </c>
      <c r="B21" s="45" t="s">
        <v>27</v>
      </c>
      <c r="C21" s="45" t="s">
        <v>16</v>
      </c>
      <c r="D21" s="37" t="s">
        <v>26</v>
      </c>
      <c r="E21" s="45" t="s">
        <v>78</v>
      </c>
      <c r="F21" s="69">
        <v>0.023865740740740743</v>
      </c>
      <c r="G21" s="37" t="str">
        <f t="shared" si="0"/>
        <v>4.03/km</v>
      </c>
      <c r="H21" s="38">
        <f t="shared" si="1"/>
        <v>0.005023148148148152</v>
      </c>
      <c r="I21" s="39">
        <f>F21-INDEX($F$5:$F$366,MATCH(D21,$D$5:$D$366,0))</f>
        <v>0.004699074074074074</v>
      </c>
    </row>
    <row r="22" spans="1:9" ht="18" customHeight="1">
      <c r="A22" s="40">
        <v>18</v>
      </c>
      <c r="B22" s="46" t="s">
        <v>79</v>
      </c>
      <c r="C22" s="46" t="s">
        <v>80</v>
      </c>
      <c r="D22" s="41" t="s">
        <v>35</v>
      </c>
      <c r="E22" s="46" t="s">
        <v>15</v>
      </c>
      <c r="F22" s="71">
        <v>0.023912037037037034</v>
      </c>
      <c r="G22" s="41" t="str">
        <f aca="true" t="shared" si="2" ref="G22:G28">TEXT(INT((HOUR(F22)*3600+MINUTE(F22)*60+SECOND(F22))/$I$3/60),"0")&amp;"."&amp;TEXT(MOD((HOUR(F22)*3600+MINUTE(F22)*60+SECOND(F22))/$I$3,60),"00")&amp;"/km"</f>
        <v>4.03/km</v>
      </c>
      <c r="H22" s="42">
        <f aca="true" t="shared" si="3" ref="H22:H28">F22-$F$5</f>
        <v>0.005069444444444442</v>
      </c>
      <c r="I22" s="43">
        <f>F22-INDEX($F$5:$F$366,MATCH(D22,$D$5:$D$366,0))</f>
        <v>0.0022800925925925905</v>
      </c>
    </row>
    <row r="23" spans="1:9" ht="18" customHeight="1">
      <c r="A23" s="36">
        <v>19</v>
      </c>
      <c r="B23" s="45" t="s">
        <v>81</v>
      </c>
      <c r="C23" s="45" t="s">
        <v>31</v>
      </c>
      <c r="D23" s="37" t="s">
        <v>35</v>
      </c>
      <c r="E23" s="45" t="s">
        <v>82</v>
      </c>
      <c r="F23" s="69">
        <v>0.0241087962962963</v>
      </c>
      <c r="G23" s="37" t="str">
        <f t="shared" si="2"/>
        <v>4.05/km</v>
      </c>
      <c r="H23" s="38">
        <f t="shared" si="3"/>
        <v>0.005266203703703707</v>
      </c>
      <c r="I23" s="39">
        <f>F23-INDEX($F$5:$F$366,MATCH(D23,$D$5:$D$366,0))</f>
        <v>0.002476851851851855</v>
      </c>
    </row>
    <row r="24" spans="1:9" ht="18" customHeight="1">
      <c r="A24" s="36">
        <v>20</v>
      </c>
      <c r="B24" s="45" t="s">
        <v>83</v>
      </c>
      <c r="C24" s="45" t="s">
        <v>14</v>
      </c>
      <c r="D24" s="37" t="s">
        <v>32</v>
      </c>
      <c r="E24" s="45" t="s">
        <v>84</v>
      </c>
      <c r="F24" s="69">
        <v>0.024270833333333335</v>
      </c>
      <c r="G24" s="37" t="str">
        <f t="shared" si="2"/>
        <v>4.07/km</v>
      </c>
      <c r="H24" s="38">
        <f t="shared" si="3"/>
        <v>0.005428240740740744</v>
      </c>
      <c r="I24" s="39">
        <f>F24-INDEX($F$5:$F$366,MATCH(D24,$D$5:$D$366,0))</f>
        <v>0</v>
      </c>
    </row>
    <row r="25" spans="1:9" ht="18" customHeight="1">
      <c r="A25" s="40">
        <v>21</v>
      </c>
      <c r="B25" s="46" t="s">
        <v>51</v>
      </c>
      <c r="C25" s="46" t="s">
        <v>18</v>
      </c>
      <c r="D25" s="41" t="s">
        <v>26</v>
      </c>
      <c r="E25" s="46" t="s">
        <v>15</v>
      </c>
      <c r="F25" s="71">
        <v>0.025532407407407406</v>
      </c>
      <c r="G25" s="41" t="str">
        <f t="shared" si="2"/>
        <v>4.20/km</v>
      </c>
      <c r="H25" s="42">
        <f t="shared" si="3"/>
        <v>0.006689814814814815</v>
      </c>
      <c r="I25" s="43">
        <f>F25-INDEX($F$5:$F$366,MATCH(D25,$D$5:$D$366,0))</f>
        <v>0.006365740740740738</v>
      </c>
    </row>
    <row r="26" spans="1:9" ht="18" customHeight="1">
      <c r="A26" s="36">
        <v>22</v>
      </c>
      <c r="B26" s="45" t="s">
        <v>47</v>
      </c>
      <c r="C26" s="45" t="s">
        <v>44</v>
      </c>
      <c r="D26" s="37" t="s">
        <v>32</v>
      </c>
      <c r="E26" s="45" t="s">
        <v>46</v>
      </c>
      <c r="F26" s="69">
        <v>0.026342592592592588</v>
      </c>
      <c r="G26" s="37" t="str">
        <f t="shared" si="2"/>
        <v>4.28/km</v>
      </c>
      <c r="H26" s="38">
        <f t="shared" si="3"/>
        <v>0.007499999999999996</v>
      </c>
      <c r="I26" s="39">
        <f>F26-INDEX($F$5:$F$366,MATCH(D26,$D$5:$D$366,0))</f>
        <v>0.0020717592592592524</v>
      </c>
    </row>
    <row r="27" spans="1:9" ht="18" customHeight="1">
      <c r="A27" s="36">
        <v>23</v>
      </c>
      <c r="B27" s="45" t="s">
        <v>85</v>
      </c>
      <c r="C27" s="45" t="s">
        <v>42</v>
      </c>
      <c r="D27" s="37" t="s">
        <v>33</v>
      </c>
      <c r="E27" s="45" t="s">
        <v>86</v>
      </c>
      <c r="F27" s="69">
        <v>0.026712962962962966</v>
      </c>
      <c r="G27" s="37" t="str">
        <f t="shared" si="2"/>
        <v>4.32/km</v>
      </c>
      <c r="H27" s="38">
        <f t="shared" si="3"/>
        <v>0.007870370370370375</v>
      </c>
      <c r="I27" s="39">
        <f>F27-INDEX($F$5:$F$366,MATCH(D27,$D$5:$D$366,0))</f>
        <v>0</v>
      </c>
    </row>
    <row r="28" spans="1:9" ht="18" customHeight="1">
      <c r="A28" s="36">
        <v>24</v>
      </c>
      <c r="B28" s="45" t="s">
        <v>48</v>
      </c>
      <c r="C28" s="45" t="s">
        <v>87</v>
      </c>
      <c r="D28" s="37" t="s">
        <v>45</v>
      </c>
      <c r="E28" s="45" t="s">
        <v>54</v>
      </c>
      <c r="F28" s="69">
        <v>0.027418981481481485</v>
      </c>
      <c r="G28" s="37" t="str">
        <f t="shared" si="2"/>
        <v>4.39/km</v>
      </c>
      <c r="H28" s="38">
        <f t="shared" si="3"/>
        <v>0.008576388888888894</v>
      </c>
      <c r="I28" s="39">
        <f>F28-INDEX($F$5:$F$366,MATCH(D28,$D$5:$D$366,0))</f>
        <v>0</v>
      </c>
    </row>
    <row r="29" spans="1:9" ht="18" customHeight="1">
      <c r="A29" s="36">
        <v>25</v>
      </c>
      <c r="B29" s="45" t="s">
        <v>52</v>
      </c>
      <c r="C29" s="45" t="s">
        <v>39</v>
      </c>
      <c r="D29" s="37" t="s">
        <v>25</v>
      </c>
      <c r="E29" s="45" t="s">
        <v>46</v>
      </c>
      <c r="F29" s="69">
        <v>0.027905092592592592</v>
      </c>
      <c r="G29" s="37" t="str">
        <f aca="true" t="shared" si="4" ref="G29:G36">TEXT(INT((HOUR(F29)*3600+MINUTE(F29)*60+SECOND(F29))/$I$3/60),"0")&amp;"."&amp;TEXT(MOD((HOUR(F29)*3600+MINUTE(F29)*60+SECOND(F29))/$I$3,60),"00")&amp;"/km"</f>
        <v>4.44/km</v>
      </c>
      <c r="H29" s="38">
        <f aca="true" t="shared" si="5" ref="H29:H36">F29-$F$5</f>
        <v>0.009062500000000001</v>
      </c>
      <c r="I29" s="39">
        <f>F29-INDEX($F$5:$F$366,MATCH(D29,$D$5:$D$366,0))</f>
        <v>0.009062500000000001</v>
      </c>
    </row>
    <row r="30" spans="1:9" ht="18" customHeight="1">
      <c r="A30" s="36">
        <v>26</v>
      </c>
      <c r="B30" s="45" t="s">
        <v>88</v>
      </c>
      <c r="C30" s="45" t="s">
        <v>89</v>
      </c>
      <c r="D30" s="37" t="s">
        <v>38</v>
      </c>
      <c r="E30" s="45" t="s">
        <v>90</v>
      </c>
      <c r="F30" s="69">
        <v>0.027962962962962964</v>
      </c>
      <c r="G30" s="37" t="str">
        <f t="shared" si="4"/>
        <v>4.44/km</v>
      </c>
      <c r="H30" s="38">
        <f t="shared" si="5"/>
        <v>0.009120370370370372</v>
      </c>
      <c r="I30" s="39">
        <f>F30-INDEX($F$5:$F$366,MATCH(D30,$D$5:$D$366,0))</f>
        <v>0</v>
      </c>
    </row>
    <row r="31" spans="1:9" ht="18" customHeight="1">
      <c r="A31" s="36">
        <v>27</v>
      </c>
      <c r="B31" s="45" t="s">
        <v>91</v>
      </c>
      <c r="C31" s="45" t="s">
        <v>92</v>
      </c>
      <c r="D31" s="37" t="s">
        <v>33</v>
      </c>
      <c r="E31" s="45" t="s">
        <v>62</v>
      </c>
      <c r="F31" s="69">
        <v>0.028969907407407406</v>
      </c>
      <c r="G31" s="37" t="str">
        <f t="shared" si="4"/>
        <v>4.54/km</v>
      </c>
      <c r="H31" s="38">
        <f t="shared" si="5"/>
        <v>0.010127314814814815</v>
      </c>
      <c r="I31" s="39">
        <f>F31-INDEX($F$5:$F$366,MATCH(D31,$D$5:$D$366,0))</f>
        <v>0.00225694444444444</v>
      </c>
    </row>
    <row r="32" spans="1:9" ht="18" customHeight="1">
      <c r="A32" s="36">
        <v>28</v>
      </c>
      <c r="B32" s="45" t="s">
        <v>93</v>
      </c>
      <c r="C32" s="45" t="s">
        <v>30</v>
      </c>
      <c r="D32" s="37" t="s">
        <v>43</v>
      </c>
      <c r="E32" s="45" t="s">
        <v>94</v>
      </c>
      <c r="F32" s="69">
        <v>0.029027777777777777</v>
      </c>
      <c r="G32" s="37" t="str">
        <f t="shared" si="4"/>
        <v>4.55/km</v>
      </c>
      <c r="H32" s="38">
        <f t="shared" si="5"/>
        <v>0.010185185185185186</v>
      </c>
      <c r="I32" s="39">
        <f>F32-INDEX($F$5:$F$366,MATCH(D32,$D$5:$D$366,0))</f>
        <v>0</v>
      </c>
    </row>
    <row r="33" spans="1:9" ht="18" customHeight="1">
      <c r="A33" s="36">
        <v>29</v>
      </c>
      <c r="B33" s="45" t="s">
        <v>95</v>
      </c>
      <c r="C33" s="45" t="s">
        <v>11</v>
      </c>
      <c r="D33" s="37" t="s">
        <v>28</v>
      </c>
      <c r="E33" s="45" t="s">
        <v>94</v>
      </c>
      <c r="F33" s="69">
        <v>0.029039351851851854</v>
      </c>
      <c r="G33" s="37" t="str">
        <f t="shared" si="4"/>
        <v>4.55/km</v>
      </c>
      <c r="H33" s="38">
        <f t="shared" si="5"/>
        <v>0.010196759259259263</v>
      </c>
      <c r="I33" s="39">
        <f>F33-INDEX($F$5:$F$366,MATCH(D33,$D$5:$D$366,0))</f>
        <v>0.006793981481481484</v>
      </c>
    </row>
    <row r="34" spans="1:9" ht="18" customHeight="1">
      <c r="A34" s="36">
        <v>30</v>
      </c>
      <c r="B34" s="45" t="s">
        <v>96</v>
      </c>
      <c r="C34" s="45" t="s">
        <v>49</v>
      </c>
      <c r="D34" s="37" t="s">
        <v>32</v>
      </c>
      <c r="E34" s="45" t="s">
        <v>97</v>
      </c>
      <c r="F34" s="69">
        <v>0.02990740740740741</v>
      </c>
      <c r="G34" s="37" t="str">
        <f t="shared" si="4"/>
        <v>5.04/km</v>
      </c>
      <c r="H34" s="38">
        <f t="shared" si="5"/>
        <v>0.011064814814814819</v>
      </c>
      <c r="I34" s="39">
        <f>F34-INDEX($F$5:$F$366,MATCH(D34,$D$5:$D$366,0))</f>
        <v>0.005636574074074075</v>
      </c>
    </row>
    <row r="35" spans="1:9" ht="18" customHeight="1">
      <c r="A35" s="40">
        <v>31</v>
      </c>
      <c r="B35" s="46" t="s">
        <v>85</v>
      </c>
      <c r="C35" s="46" t="s">
        <v>12</v>
      </c>
      <c r="D35" s="41" t="s">
        <v>25</v>
      </c>
      <c r="E35" s="46" t="s">
        <v>15</v>
      </c>
      <c r="F35" s="71">
        <v>0.030219907407407407</v>
      </c>
      <c r="G35" s="41" t="str">
        <f t="shared" si="4"/>
        <v>5.07/km</v>
      </c>
      <c r="H35" s="42">
        <f t="shared" si="5"/>
        <v>0.011377314814814816</v>
      </c>
      <c r="I35" s="43">
        <f>F35-INDEX($F$5:$F$366,MATCH(D35,$D$5:$D$366,0))</f>
        <v>0.011377314814814816</v>
      </c>
    </row>
    <row r="36" spans="1:9" ht="18" customHeight="1">
      <c r="A36" s="47">
        <v>32</v>
      </c>
      <c r="B36" s="48" t="s">
        <v>98</v>
      </c>
      <c r="C36" s="48" t="s">
        <v>17</v>
      </c>
      <c r="D36" s="49" t="s">
        <v>43</v>
      </c>
      <c r="E36" s="48" t="s">
        <v>99</v>
      </c>
      <c r="F36" s="70">
        <v>0.0356712962962963</v>
      </c>
      <c r="G36" s="49" t="str">
        <f t="shared" si="4"/>
        <v>6.03/km</v>
      </c>
      <c r="H36" s="50">
        <f t="shared" si="5"/>
        <v>0.016828703703703707</v>
      </c>
      <c r="I36" s="51">
        <f>F36-INDEX($F$5:$F$366,MATCH(D36,$D$5:$D$366,0))</f>
        <v>0.006643518518518521</v>
      </c>
    </row>
  </sheetData>
  <sheetProtection/>
  <autoFilter ref="A4:I36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2" t="str">
        <f>Individuale!A1</f>
        <v>Cesaneserace</v>
      </c>
      <c r="B1" s="63"/>
      <c r="C1" s="64"/>
    </row>
    <row r="2" spans="1:3" ht="24" customHeight="1">
      <c r="A2" s="65" t="str">
        <f>Individuale!B3</f>
        <v>Olevano Romano (RM) Italia</v>
      </c>
      <c r="B2" s="66"/>
      <c r="C2" s="67"/>
    </row>
    <row r="3" spans="1:3" ht="24" customHeight="1">
      <c r="A3" s="30"/>
      <c r="B3" s="31" t="s">
        <v>23</v>
      </c>
      <c r="C3" s="32">
        <f>SUM(C5:C856)</f>
        <v>32</v>
      </c>
    </row>
    <row r="4" spans="1:3" ht="24" customHeight="1">
      <c r="A4" s="33" t="s">
        <v>1</v>
      </c>
      <c r="B4" s="34" t="s">
        <v>5</v>
      </c>
      <c r="C4" s="35" t="s">
        <v>22</v>
      </c>
    </row>
    <row r="5" spans="1:3" ht="18" customHeight="1">
      <c r="A5" s="11">
        <v>1</v>
      </c>
      <c r="B5" s="12" t="s">
        <v>54</v>
      </c>
      <c r="C5" s="52">
        <v>5</v>
      </c>
    </row>
    <row r="6" spans="1:3" ht="18" customHeight="1">
      <c r="A6" s="13">
        <v>2</v>
      </c>
      <c r="B6" s="14" t="s">
        <v>46</v>
      </c>
      <c r="C6" s="53">
        <v>5</v>
      </c>
    </row>
    <row r="7" spans="1:3" ht="18" customHeight="1">
      <c r="A7" s="15">
        <v>3</v>
      </c>
      <c r="B7" s="16" t="s">
        <v>15</v>
      </c>
      <c r="C7" s="55">
        <v>4</v>
      </c>
    </row>
    <row r="8" spans="1:3" ht="18" customHeight="1">
      <c r="A8" s="13">
        <v>4</v>
      </c>
      <c r="B8" s="14" t="s">
        <v>62</v>
      </c>
      <c r="C8" s="53">
        <v>3</v>
      </c>
    </row>
    <row r="9" spans="1:3" ht="18" customHeight="1">
      <c r="A9" s="13">
        <v>5</v>
      </c>
      <c r="B9" s="14" t="s">
        <v>94</v>
      </c>
      <c r="C9" s="53">
        <v>2</v>
      </c>
    </row>
    <row r="10" spans="1:3" ht="18" customHeight="1">
      <c r="A10" s="13">
        <v>6</v>
      </c>
      <c r="B10" s="14" t="s">
        <v>78</v>
      </c>
      <c r="C10" s="53">
        <v>2</v>
      </c>
    </row>
    <row r="11" spans="1:3" ht="18" customHeight="1">
      <c r="A11" s="13">
        <v>7</v>
      </c>
      <c r="B11" s="14" t="s">
        <v>66</v>
      </c>
      <c r="C11" s="53">
        <v>1</v>
      </c>
    </row>
    <row r="12" spans="1:3" ht="18" customHeight="1">
      <c r="A12" s="13">
        <v>8</v>
      </c>
      <c r="B12" s="14" t="s">
        <v>74</v>
      </c>
      <c r="C12" s="53">
        <v>1</v>
      </c>
    </row>
    <row r="13" spans="1:3" ht="18" customHeight="1">
      <c r="A13" s="13">
        <v>9</v>
      </c>
      <c r="B13" s="14" t="s">
        <v>86</v>
      </c>
      <c r="C13" s="53">
        <v>1</v>
      </c>
    </row>
    <row r="14" spans="1:3" ht="18" customHeight="1">
      <c r="A14" s="13">
        <v>10</v>
      </c>
      <c r="B14" s="14" t="s">
        <v>97</v>
      </c>
      <c r="C14" s="53">
        <v>1</v>
      </c>
    </row>
    <row r="15" spans="1:3" ht="18" customHeight="1">
      <c r="A15" s="13">
        <v>11</v>
      </c>
      <c r="B15" s="14" t="s">
        <v>82</v>
      </c>
      <c r="C15" s="53">
        <v>1</v>
      </c>
    </row>
    <row r="16" spans="1:3" ht="18" customHeight="1">
      <c r="A16" s="13">
        <v>12</v>
      </c>
      <c r="B16" s="14" t="s">
        <v>68</v>
      </c>
      <c r="C16" s="53">
        <v>1</v>
      </c>
    </row>
    <row r="17" spans="1:3" ht="18" customHeight="1">
      <c r="A17" s="13">
        <v>13</v>
      </c>
      <c r="B17" s="14" t="s">
        <v>64</v>
      </c>
      <c r="C17" s="53">
        <v>1</v>
      </c>
    </row>
    <row r="18" spans="1:3" ht="18" customHeight="1">
      <c r="A18" s="13">
        <v>14</v>
      </c>
      <c r="B18" s="14" t="s">
        <v>99</v>
      </c>
      <c r="C18" s="53">
        <v>1</v>
      </c>
    </row>
    <row r="19" spans="1:3" ht="18" customHeight="1">
      <c r="A19" s="13">
        <v>15</v>
      </c>
      <c r="B19" s="14" t="s">
        <v>72</v>
      </c>
      <c r="C19" s="53">
        <v>1</v>
      </c>
    </row>
    <row r="20" spans="1:3" ht="18" customHeight="1">
      <c r="A20" s="13">
        <v>16</v>
      </c>
      <c r="B20" s="14" t="s">
        <v>84</v>
      </c>
      <c r="C20" s="53">
        <v>1</v>
      </c>
    </row>
    <row r="21" spans="1:3" ht="18" customHeight="1">
      <c r="A21" s="17">
        <v>17</v>
      </c>
      <c r="B21" s="18" t="s">
        <v>90</v>
      </c>
      <c r="C21" s="54">
        <v>1</v>
      </c>
    </row>
  </sheetData>
  <sheetProtection/>
  <autoFilter ref="A4:C4">
    <sortState ref="A5:C21">
      <sortCondition descending="1" sortBy="value" ref="C5:C2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2017-09-04T20:21:25Z</dcterms:modified>
  <cp:category/>
  <cp:version/>
  <cp:contentType/>
  <cp:contentStatus/>
</cp:coreProperties>
</file>