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<sst xmlns="http://schemas.openxmlformats.org/spreadsheetml/2006/main" count="316" uniqueCount="184">
  <si>
    <t>Iscritti</t>
  </si>
  <si>
    <t>20ª edizione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</si>
  <si>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</si>
  <si>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</si>
  <si>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</si>
  <si>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</si>
  <si>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</si>
  <si>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</si>
  <si>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</si>
  <si>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</si>
  <si>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</si>
  <si>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</si>
  <si>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 xml:space="preserve">Di Gregorio </t>
  </si>
  <si>
    <t xml:space="preserve">Roberto </t>
  </si>
  <si>
    <t>SM-35</t>
  </si>
  <si>
    <t xml:space="preserve">Tivoli Marathon </t>
  </si>
  <si>
    <t xml:space="preserve">Bedini </t>
  </si>
  <si>
    <t xml:space="preserve">Fabio </t>
  </si>
  <si>
    <t xml:space="preserve">Atletica Villa Aurelia </t>
  </si>
  <si>
    <t xml:space="preserve">Perelli </t>
  </si>
  <si>
    <t xml:space="preserve">Massimo </t>
  </si>
  <si>
    <t>SM-45</t>
  </si>
  <si>
    <t xml:space="preserve">Corsa dei Santi </t>
  </si>
  <si>
    <t xml:space="preserve">Ricci </t>
  </si>
  <si>
    <t>SM-40</t>
  </si>
  <si>
    <t xml:space="preserve">Raidich </t>
  </si>
  <si>
    <t xml:space="preserve">Uisp Roma </t>
  </si>
  <si>
    <t xml:space="preserve">Massimiliano </t>
  </si>
  <si>
    <t xml:space="preserve">Savina </t>
  </si>
  <si>
    <t>SM-50</t>
  </si>
  <si>
    <t xml:space="preserve">Footworks Sporting Team Roma </t>
  </si>
  <si>
    <t xml:space="preserve">Bolognesi </t>
  </si>
  <si>
    <t xml:space="preserve">Stefano </t>
  </si>
  <si>
    <t xml:space="preserve">Running club Futura </t>
  </si>
  <si>
    <t xml:space="preserve">Morcone </t>
  </si>
  <si>
    <t xml:space="preserve">Leonardo </t>
  </si>
  <si>
    <t xml:space="preserve">Sollai </t>
  </si>
  <si>
    <t xml:space="preserve">Atletica Fiano Romano </t>
  </si>
  <si>
    <t xml:space="preserve">Colamedici </t>
  </si>
  <si>
    <t xml:space="preserve">Ubaldo </t>
  </si>
  <si>
    <t xml:space="preserve">Scarinci </t>
  </si>
  <si>
    <t xml:space="preserve">Tullio </t>
  </si>
  <si>
    <t xml:space="preserve">Tempio </t>
  </si>
  <si>
    <t xml:space="preserve">Giorgio </t>
  </si>
  <si>
    <t xml:space="preserve">UISP ROMA </t>
  </si>
  <si>
    <t xml:space="preserve">Scoccia </t>
  </si>
  <si>
    <t xml:space="preserve">Giuseppe </t>
  </si>
  <si>
    <t xml:space="preserve">Olimpica Flaminia </t>
  </si>
  <si>
    <t xml:space="preserve">Brandi </t>
  </si>
  <si>
    <t xml:space="preserve">Fabrizio </t>
  </si>
  <si>
    <t xml:space="preserve">Atletica Insieme Forhans Team </t>
  </si>
  <si>
    <t xml:space="preserve">Pulito </t>
  </si>
  <si>
    <t xml:space="preserve">Davide </t>
  </si>
  <si>
    <t xml:space="preserve">Roma Road Runners </t>
  </si>
  <si>
    <t xml:space="preserve">Diario </t>
  </si>
  <si>
    <t xml:space="preserve">Angelo </t>
  </si>
  <si>
    <t>Amat. M</t>
  </si>
  <si>
    <t xml:space="preserve">Fulmini &amp; Saette </t>
  </si>
  <si>
    <t xml:space="preserve">Canalis </t>
  </si>
  <si>
    <t xml:space="preserve">Piero Salvatore </t>
  </si>
  <si>
    <t>SM-60</t>
  </si>
  <si>
    <t xml:space="preserve">Poligrafico dello Stato </t>
  </si>
  <si>
    <t xml:space="preserve">Colafigli </t>
  </si>
  <si>
    <t xml:space="preserve">Paolo </t>
  </si>
  <si>
    <t xml:space="preserve">Sabina Marathon Club </t>
  </si>
  <si>
    <t xml:space="preserve">Gabrielli </t>
  </si>
  <si>
    <t xml:space="preserve">Stefania </t>
  </si>
  <si>
    <t>SF-35</t>
  </si>
  <si>
    <t xml:space="preserve">De Luca Rapone </t>
  </si>
  <si>
    <t xml:space="preserve">Vincenzo </t>
  </si>
  <si>
    <t xml:space="preserve">Bortoloni </t>
  </si>
  <si>
    <t xml:space="preserve">Natale </t>
  </si>
  <si>
    <t xml:space="preserve">Adanti </t>
  </si>
  <si>
    <t xml:space="preserve">Emiliano </t>
  </si>
  <si>
    <t xml:space="preserve">Costantini </t>
  </si>
  <si>
    <t xml:space="preserve">Domenico </t>
  </si>
  <si>
    <t xml:space="preserve">UISP Avis Rieti </t>
  </si>
  <si>
    <t xml:space="preserve">Squadrani </t>
  </si>
  <si>
    <t xml:space="preserve">Maurizio </t>
  </si>
  <si>
    <t xml:space="preserve">Strinati </t>
  </si>
  <si>
    <t xml:space="preserve">Aldo </t>
  </si>
  <si>
    <t xml:space="preserve">Milanese </t>
  </si>
  <si>
    <t xml:space="preserve">Laura </t>
  </si>
  <si>
    <t xml:space="preserve">Atletica Aviano </t>
  </si>
  <si>
    <t xml:space="preserve">Mario </t>
  </si>
  <si>
    <t xml:space="preserve">Massarelli </t>
  </si>
  <si>
    <t xml:space="preserve">Myricae </t>
  </si>
  <si>
    <t xml:space="preserve">D`orazio </t>
  </si>
  <si>
    <t xml:space="preserve">Giovanni </t>
  </si>
  <si>
    <t xml:space="preserve">Zervos </t>
  </si>
  <si>
    <t xml:space="preserve">Thi Kim Thu </t>
  </si>
  <si>
    <t>SF-45</t>
  </si>
  <si>
    <t xml:space="preserve">Di Tanna </t>
  </si>
  <si>
    <t xml:space="preserve">Nicola Amato </t>
  </si>
  <si>
    <t>SM-55</t>
  </si>
  <si>
    <t xml:space="preserve">De Mattia </t>
  </si>
  <si>
    <t xml:space="preserve">Ludovico </t>
  </si>
  <si>
    <t xml:space="preserve">Pimpinella </t>
  </si>
  <si>
    <t xml:space="preserve">Franco </t>
  </si>
  <si>
    <t xml:space="preserve">Atletica Faleria </t>
  </si>
  <si>
    <t xml:space="preserve">Battistelli </t>
  </si>
  <si>
    <t xml:space="preserve">Liviano </t>
  </si>
  <si>
    <t>SM-65</t>
  </si>
  <si>
    <t xml:space="preserve">Paolessi </t>
  </si>
  <si>
    <t xml:space="preserve">Paola </t>
  </si>
  <si>
    <t xml:space="preserve">Rifondazione Podistica </t>
  </si>
  <si>
    <t xml:space="preserve">Bestiaco </t>
  </si>
  <si>
    <t xml:space="preserve">Marino </t>
  </si>
  <si>
    <t xml:space="preserve">Decina </t>
  </si>
  <si>
    <t xml:space="preserve">Lucio </t>
  </si>
  <si>
    <t xml:space="preserve">Roberta </t>
  </si>
  <si>
    <t>Amat. F</t>
  </si>
  <si>
    <t xml:space="preserve">Di Mario </t>
  </si>
  <si>
    <t xml:space="preserve">Daniele </t>
  </si>
  <si>
    <t xml:space="preserve">Iacobelli </t>
  </si>
  <si>
    <t xml:space="preserve">Letizia </t>
  </si>
  <si>
    <t xml:space="preserve">Amatori Podistica Terni </t>
  </si>
  <si>
    <t xml:space="preserve">Pierini </t>
  </si>
  <si>
    <t xml:space="preserve">Emanuela </t>
  </si>
  <si>
    <t xml:space="preserve">Salaria Sport Village </t>
  </si>
  <si>
    <t xml:space="preserve">Dina </t>
  </si>
  <si>
    <t xml:space="preserve">Simonetta </t>
  </si>
  <si>
    <t>SF-50</t>
  </si>
  <si>
    <t xml:space="preserve">Pintus </t>
  </si>
  <si>
    <t xml:space="preserve">Raru </t>
  </si>
  <si>
    <t xml:space="preserve">Carmen </t>
  </si>
  <si>
    <t xml:space="preserve">Bandinu </t>
  </si>
  <si>
    <t xml:space="preserve">Ignazio </t>
  </si>
  <si>
    <t xml:space="preserve">Bolgia </t>
  </si>
  <si>
    <t xml:space="preserve">Michele </t>
  </si>
  <si>
    <t xml:space="preserve">GS Cat Sport </t>
  </si>
  <si>
    <t xml:space="preserve">Santini </t>
  </si>
  <si>
    <t xml:space="preserve">Claudio </t>
  </si>
  <si>
    <t xml:space="preserve">AtleticoUisp Monterotondo </t>
  </si>
  <si>
    <t xml:space="preserve">Antonini </t>
  </si>
  <si>
    <t xml:space="preserve">Gian Luigi </t>
  </si>
  <si>
    <t xml:space="preserve">Calcerano </t>
  </si>
  <si>
    <t xml:space="preserve">Mancini </t>
  </si>
  <si>
    <t>SM-70</t>
  </si>
  <si>
    <t xml:space="preserve">Dioguardi </t>
  </si>
  <si>
    <t xml:space="preserve">Adriano </t>
  </si>
  <si>
    <t xml:space="preserve">Ciocchetti </t>
  </si>
  <si>
    <t xml:space="preserve">Silvana </t>
  </si>
  <si>
    <t>SF-60</t>
  </si>
  <si>
    <t xml:space="preserve">Astra Roma </t>
  </si>
  <si>
    <t xml:space="preserve">Sabbatini </t>
  </si>
  <si>
    <t xml:space="preserve">Carlo </t>
  </si>
  <si>
    <t xml:space="preserve">Czigany </t>
  </si>
  <si>
    <t xml:space="preserve">Alexia </t>
  </si>
  <si>
    <t xml:space="preserve">Veroli </t>
  </si>
  <si>
    <t xml:space="preserve">Federico </t>
  </si>
  <si>
    <t xml:space="preserve">Petricola </t>
  </si>
  <si>
    <t xml:space="preserve">Sandrina </t>
  </si>
  <si>
    <t>SF-65</t>
  </si>
  <si>
    <t xml:space="preserve">Pellino </t>
  </si>
  <si>
    <t xml:space="preserve">Antonino </t>
  </si>
  <si>
    <t xml:space="preserve">Brogi </t>
  </si>
  <si>
    <t xml:space="preserve">Giancarlo </t>
  </si>
  <si>
    <t xml:space="preserve">Orsingher </t>
  </si>
  <si>
    <t xml:space="preserve">Enzo </t>
  </si>
  <si>
    <t xml:space="preserve">Maroni </t>
  </si>
  <si>
    <t xml:space="preserve">Marcel </t>
  </si>
  <si>
    <t xml:space="preserve">GS Amleto Monti </t>
  </si>
  <si>
    <t xml:space="preserve">Di Martino </t>
  </si>
  <si>
    <t xml:space="preserve">Flora </t>
  </si>
  <si>
    <t>SF-55</t>
  </si>
  <si>
    <t xml:space="preserve">Marsella </t>
  </si>
  <si>
    <t xml:space="preserve">Vittorio </t>
  </si>
  <si>
    <t xml:space="preserve">Bravetti </t>
  </si>
  <si>
    <t xml:space="preserve">Silvia </t>
  </si>
  <si>
    <t xml:space="preserve">Gianfranco </t>
  </si>
  <si>
    <t xml:space="preserve">Scoppettuolo </t>
  </si>
  <si>
    <t xml:space="preserve">Sconocchia </t>
  </si>
  <si>
    <t xml:space="preserve">Renzo </t>
  </si>
  <si>
    <t xml:space="preserve">A.S.D. Podistica Solidarietà </t>
  </si>
  <si>
    <t>Maratonina di Montelibretti</t>
  </si>
  <si>
    <t>Montelibretti (Roma) Italia - Domenica 18/11/2012</t>
  </si>
  <si>
    <t xml:space="preserve">A.S.D. Esercito ComSup </t>
  </si>
  <si>
    <t xml:space="preserve">A.S.D. I Podisti di Capitanata di Foggia </t>
  </si>
  <si>
    <t xml:space="preserve">A.S.D. Asterix </t>
  </si>
  <si>
    <t xml:space="preserve">A.S.D. Enea Roma </t>
  </si>
  <si>
    <t xml:space="preserve">A.S.D. Forza Maggiore </t>
  </si>
  <si>
    <t xml:space="preserve">A.S.D. Gruppo Millepiedi </t>
  </si>
  <si>
    <t xml:space="preserve">A.S.D. Atletica Vita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</si>
</sst>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21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pane ySplit="4" topLeftCell="BM5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175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176</v>
      </c>
      <c r="B3" s="29"/>
      <c r="C3" s="29"/>
      <c r="D3" s="29"/>
      <c r="E3" s="29"/>
      <c r="F3" s="29"/>
      <c r="G3" s="29"/>
      <c r="H3" s="3" t="s">
        <v>2</v>
      </c>
      <c r="I3" s="4">
        <v>10</v>
      </c>
    </row>
    <row r="4" spans="1:9" ht="37.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9" t="s">
        <v>10</v>
      </c>
      <c r="I4" s="9" t="s">
        <v>11</v>
      </c>
    </row>
    <row r="5" spans="1:9" s="13" customFormat="1" ht="15" customHeight="1">
      <c r="A5" s="10">
        <v>1</v>
      </c>
      <c r="B5" s="32" t="s">
        <v>12</v>
      </c>
      <c r="C5" s="32" t="s">
        <v>13</v>
      </c>
      <c r="D5" s="35" t="s">
        <v>14</v>
      </c>
      <c r="E5" s="32" t="s">
        <v>15</v>
      </c>
      <c r="F5" s="38">
        <v>0.02652777777777778</v>
      </c>
      <c r="G5" s="10" t="str">
        <f aca="true" t="shared" si="0" ref="G5:G68">TEXT(INT((HOUR(F5)*3600+MINUTE(F5)*60+SECOND(F5))/$I$3/60),"0")&amp;"."&amp;TEXT(MOD((HOUR(F5)*3600+MINUTE(F5)*60+SECOND(F5))/$I$3,60),"00")&amp;"/km"</f>
        <v>3.49/km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33" t="s">
        <v>16</v>
      </c>
      <c r="C6" s="33" t="s">
        <v>17</v>
      </c>
      <c r="D6" s="36" t="s">
        <v>14</v>
      </c>
      <c r="E6" s="33" t="s">
        <v>18</v>
      </c>
      <c r="F6" s="39">
        <v>0.027592592592592596</v>
      </c>
      <c r="G6" s="14" t="str">
        <f t="shared" si="0"/>
        <v>3.58/km</v>
      </c>
      <c r="H6" s="16">
        <f t="shared" si="1"/>
        <v>0.001064814814814817</v>
      </c>
      <c r="I6" s="16">
        <f>F6-INDEX($F$5:$F$151,MATCH(D6,$D$5:$D$151,0))</f>
        <v>0.001064814814814817</v>
      </c>
    </row>
    <row r="7" spans="1:9" s="13" customFormat="1" ht="15" customHeight="1">
      <c r="A7" s="14">
        <v>3</v>
      </c>
      <c r="B7" s="33" t="s">
        <v>19</v>
      </c>
      <c r="C7" s="33" t="s">
        <v>20</v>
      </c>
      <c r="D7" s="36" t="s">
        <v>21</v>
      </c>
      <c r="E7" s="33" t="s">
        <v>22</v>
      </c>
      <c r="F7" s="39">
        <v>0.027974537037037034</v>
      </c>
      <c r="G7" s="14" t="str">
        <f t="shared" si="0"/>
        <v>4.02/km</v>
      </c>
      <c r="H7" s="16">
        <f t="shared" si="1"/>
        <v>0.0014467592592592553</v>
      </c>
      <c r="I7" s="16">
        <f>F7-INDEX($F$5:$F$151,MATCH(D7,$D$5:$D$151,0))</f>
        <v>0</v>
      </c>
    </row>
    <row r="8" spans="1:9" s="13" customFormat="1" ht="15" customHeight="1">
      <c r="A8" s="14">
        <v>4</v>
      </c>
      <c r="B8" s="33" t="s">
        <v>23</v>
      </c>
      <c r="C8" s="33" t="s">
        <v>17</v>
      </c>
      <c r="D8" s="36" t="s">
        <v>24</v>
      </c>
      <c r="E8" s="33" t="s">
        <v>177</v>
      </c>
      <c r="F8" s="39">
        <v>0.028101851851851854</v>
      </c>
      <c r="G8" s="14" t="str">
        <f t="shared" si="0"/>
        <v>4.03/km</v>
      </c>
      <c r="H8" s="16">
        <f t="shared" si="1"/>
        <v>0.001574074074074075</v>
      </c>
      <c r="I8" s="16">
        <f>F8-INDEX($F$5:$F$151,MATCH(D8,$D$5:$D$151,0))</f>
        <v>0</v>
      </c>
    </row>
    <row r="9" spans="1:9" s="13" customFormat="1" ht="15" customHeight="1">
      <c r="A9" s="14">
        <v>5</v>
      </c>
      <c r="B9" s="33" t="s">
        <v>25</v>
      </c>
      <c r="C9" s="33" t="s">
        <v>13</v>
      </c>
      <c r="D9" s="36" t="s">
        <v>14</v>
      </c>
      <c r="E9" s="33" t="s">
        <v>26</v>
      </c>
      <c r="F9" s="39">
        <v>0.028333333333333332</v>
      </c>
      <c r="G9" s="14" t="str">
        <f t="shared" si="0"/>
        <v>4.05/km</v>
      </c>
      <c r="H9" s="16">
        <f t="shared" si="1"/>
        <v>0.0018055555555555533</v>
      </c>
      <c r="I9" s="16">
        <f>F9-INDEX($F$5:$F$151,MATCH(D9,$D$5:$D$151,0))</f>
        <v>0.0018055555555555533</v>
      </c>
    </row>
    <row r="10" spans="1:9" s="13" customFormat="1" ht="15" customHeight="1">
      <c r="A10" s="14">
        <v>6</v>
      </c>
      <c r="B10" s="33" t="s">
        <v>12</v>
      </c>
      <c r="C10" s="33" t="s">
        <v>27</v>
      </c>
      <c r="D10" s="36" t="s">
        <v>14</v>
      </c>
      <c r="E10" s="33" t="s">
        <v>15</v>
      </c>
      <c r="F10" s="39">
        <v>0.02854166666666667</v>
      </c>
      <c r="G10" s="14" t="str">
        <f t="shared" si="0"/>
        <v>4.07/km</v>
      </c>
      <c r="H10" s="16">
        <f t="shared" si="1"/>
        <v>0.0020138888888888914</v>
      </c>
      <c r="I10" s="16">
        <f>F10-INDEX($F$5:$F$151,MATCH(D10,$D$5:$D$151,0))</f>
        <v>0.0020138888888888914</v>
      </c>
    </row>
    <row r="11" spans="1:9" s="13" customFormat="1" ht="15" customHeight="1">
      <c r="A11" s="14">
        <v>7</v>
      </c>
      <c r="B11" s="33" t="s">
        <v>28</v>
      </c>
      <c r="C11" s="33" t="s">
        <v>17</v>
      </c>
      <c r="D11" s="36" t="s">
        <v>29</v>
      </c>
      <c r="E11" s="33" t="s">
        <v>30</v>
      </c>
      <c r="F11" s="39">
        <v>0.02960648148148148</v>
      </c>
      <c r="G11" s="14" t="str">
        <f t="shared" si="0"/>
        <v>4.16/km</v>
      </c>
      <c r="H11" s="16">
        <f t="shared" si="1"/>
        <v>0.0030787037037037016</v>
      </c>
      <c r="I11" s="16">
        <f>F11-INDEX($F$5:$F$151,MATCH(D11,$D$5:$D$151,0))</f>
        <v>0</v>
      </c>
    </row>
    <row r="12" spans="1:9" s="13" customFormat="1" ht="15" customHeight="1">
      <c r="A12" s="14">
        <v>8</v>
      </c>
      <c r="B12" s="33" t="s">
        <v>31</v>
      </c>
      <c r="C12" s="33" t="s">
        <v>32</v>
      </c>
      <c r="D12" s="36" t="s">
        <v>24</v>
      </c>
      <c r="E12" s="33" t="s">
        <v>33</v>
      </c>
      <c r="F12" s="39">
        <v>0.030162037037037032</v>
      </c>
      <c r="G12" s="14" t="str">
        <f t="shared" si="0"/>
        <v>4.21/km</v>
      </c>
      <c r="H12" s="16">
        <f t="shared" si="1"/>
        <v>0.0036342592592592537</v>
      </c>
      <c r="I12" s="16">
        <f>F12-INDEX($F$5:$F$151,MATCH(D12,$D$5:$D$151,0))</f>
        <v>0.002060185185185179</v>
      </c>
    </row>
    <row r="13" spans="1:9" s="13" customFormat="1" ht="15" customHeight="1">
      <c r="A13" s="14">
        <v>9</v>
      </c>
      <c r="B13" s="33" t="s">
        <v>34</v>
      </c>
      <c r="C13" s="33" t="s">
        <v>35</v>
      </c>
      <c r="D13" s="36" t="s">
        <v>29</v>
      </c>
      <c r="E13" s="33" t="s">
        <v>178</v>
      </c>
      <c r="F13" s="39">
        <v>0.03053240740740741</v>
      </c>
      <c r="G13" s="14" t="str">
        <f t="shared" si="0"/>
        <v>4.24/km</v>
      </c>
      <c r="H13" s="16">
        <f t="shared" si="1"/>
        <v>0.004004629629629632</v>
      </c>
      <c r="I13" s="16">
        <f>F13-INDEX($F$5:$F$151,MATCH(D13,$D$5:$D$151,0))</f>
        <v>0.0009259259259259307</v>
      </c>
    </row>
    <row r="14" spans="1:9" s="13" customFormat="1" ht="15" customHeight="1">
      <c r="A14" s="14">
        <v>10</v>
      </c>
      <c r="B14" s="33" t="s">
        <v>36</v>
      </c>
      <c r="C14" s="33" t="s">
        <v>32</v>
      </c>
      <c r="D14" s="36" t="s">
        <v>24</v>
      </c>
      <c r="E14" s="33" t="s">
        <v>37</v>
      </c>
      <c r="F14" s="39">
        <v>0.03071759259259259</v>
      </c>
      <c r="G14" s="14" t="str">
        <f t="shared" si="0"/>
        <v>4.25/km</v>
      </c>
      <c r="H14" s="16">
        <f t="shared" si="1"/>
        <v>0.004189814814814813</v>
      </c>
      <c r="I14" s="16">
        <f>F14-INDEX($F$5:$F$151,MATCH(D14,$D$5:$D$151,0))</f>
        <v>0.002615740740740738</v>
      </c>
    </row>
    <row r="15" spans="1:9" s="13" customFormat="1" ht="15" customHeight="1">
      <c r="A15" s="14">
        <v>11</v>
      </c>
      <c r="B15" s="33" t="s">
        <v>38</v>
      </c>
      <c r="C15" s="33" t="s">
        <v>39</v>
      </c>
      <c r="D15" s="36" t="s">
        <v>24</v>
      </c>
      <c r="E15" s="33" t="s">
        <v>37</v>
      </c>
      <c r="F15" s="39">
        <v>0.03074074074074074</v>
      </c>
      <c r="G15" s="14" t="str">
        <f t="shared" si="0"/>
        <v>4.26/km</v>
      </c>
      <c r="H15" s="16">
        <f t="shared" si="1"/>
        <v>0.00421296296296296</v>
      </c>
      <c r="I15" s="16">
        <f>F15-INDEX($F$5:$F$151,MATCH(D15,$D$5:$D$151,0))</f>
        <v>0.002638888888888885</v>
      </c>
    </row>
    <row r="16" spans="1:9" s="13" customFormat="1" ht="15" customHeight="1">
      <c r="A16" s="14">
        <v>12</v>
      </c>
      <c r="B16" s="33" t="s">
        <v>40</v>
      </c>
      <c r="C16" s="33" t="s">
        <v>41</v>
      </c>
      <c r="D16" s="36" t="s">
        <v>24</v>
      </c>
      <c r="E16" s="33" t="s">
        <v>179</v>
      </c>
      <c r="F16" s="39">
        <v>0.031111111111111107</v>
      </c>
      <c r="G16" s="14" t="str">
        <f t="shared" si="0"/>
        <v>4.29/km</v>
      </c>
      <c r="H16" s="16">
        <f t="shared" si="1"/>
        <v>0.004583333333333328</v>
      </c>
      <c r="I16" s="16">
        <f>F16-INDEX($F$5:$F$151,MATCH(D16,$D$5:$D$151,0))</f>
        <v>0.003009259259259253</v>
      </c>
    </row>
    <row r="17" spans="1:9" s="13" customFormat="1" ht="15" customHeight="1">
      <c r="A17" s="14">
        <v>13</v>
      </c>
      <c r="B17" s="33" t="s">
        <v>42</v>
      </c>
      <c r="C17" s="33" t="s">
        <v>43</v>
      </c>
      <c r="D17" s="36" t="s">
        <v>29</v>
      </c>
      <c r="E17" s="33" t="s">
        <v>44</v>
      </c>
      <c r="F17" s="39">
        <v>0.031145833333333334</v>
      </c>
      <c r="G17" s="14" t="str">
        <f t="shared" si="0"/>
        <v>4.29/km</v>
      </c>
      <c r="H17" s="16">
        <f t="shared" si="1"/>
        <v>0.004618055555555556</v>
      </c>
      <c r="I17" s="16">
        <f>F17-INDEX($F$5:$F$151,MATCH(D17,$D$5:$D$151,0))</f>
        <v>0.0015393518518518542</v>
      </c>
    </row>
    <row r="18" spans="1:9" s="13" customFormat="1" ht="15" customHeight="1">
      <c r="A18" s="14">
        <v>14</v>
      </c>
      <c r="B18" s="33" t="s">
        <v>45</v>
      </c>
      <c r="C18" s="33" t="s">
        <v>46</v>
      </c>
      <c r="D18" s="36" t="s">
        <v>29</v>
      </c>
      <c r="E18" s="33" t="s">
        <v>47</v>
      </c>
      <c r="F18" s="39">
        <v>0.031435185185185184</v>
      </c>
      <c r="G18" s="14" t="str">
        <f t="shared" si="0"/>
        <v>4.32/km</v>
      </c>
      <c r="H18" s="16">
        <f t="shared" si="1"/>
        <v>0.0049074074074074055</v>
      </c>
      <c r="I18" s="16">
        <f>F18-INDEX($F$5:$F$151,MATCH(D18,$D$5:$D$151,0))</f>
        <v>0.001828703703703704</v>
      </c>
    </row>
    <row r="19" spans="1:9" s="13" customFormat="1" ht="15" customHeight="1">
      <c r="A19" s="14">
        <v>15</v>
      </c>
      <c r="B19" s="33" t="s">
        <v>48</v>
      </c>
      <c r="C19" s="33" t="s">
        <v>49</v>
      </c>
      <c r="D19" s="36" t="s">
        <v>24</v>
      </c>
      <c r="E19" s="33" t="s">
        <v>50</v>
      </c>
      <c r="F19" s="39">
        <v>0.03146990740740741</v>
      </c>
      <c r="G19" s="14" t="str">
        <f t="shared" si="0"/>
        <v>4.32/km</v>
      </c>
      <c r="H19" s="16">
        <f t="shared" si="1"/>
        <v>0.004942129629629633</v>
      </c>
      <c r="I19" s="16">
        <f>F19-INDEX($F$5:$F$151,MATCH(D19,$D$5:$D$151,0))</f>
        <v>0.003368055555555558</v>
      </c>
    </row>
    <row r="20" spans="1:9" s="13" customFormat="1" ht="15" customHeight="1">
      <c r="A20" s="14">
        <v>16</v>
      </c>
      <c r="B20" s="33" t="s">
        <v>51</v>
      </c>
      <c r="C20" s="33" t="s">
        <v>52</v>
      </c>
      <c r="D20" s="36" t="s">
        <v>24</v>
      </c>
      <c r="E20" s="33" t="s">
        <v>53</v>
      </c>
      <c r="F20" s="39">
        <v>0.031956018518518516</v>
      </c>
      <c r="G20" s="14" t="str">
        <f t="shared" si="0"/>
        <v>4.36/km</v>
      </c>
      <c r="H20" s="16">
        <f t="shared" si="1"/>
        <v>0.005428240740740737</v>
      </c>
      <c r="I20" s="16">
        <f>F20-INDEX($F$5:$F$151,MATCH(D20,$D$5:$D$151,0))</f>
        <v>0.003854166666666662</v>
      </c>
    </row>
    <row r="21" spans="1:9" s="13" customFormat="1" ht="15" customHeight="1">
      <c r="A21" s="14">
        <v>17</v>
      </c>
      <c r="B21" s="33" t="s">
        <v>54</v>
      </c>
      <c r="C21" s="33" t="s">
        <v>55</v>
      </c>
      <c r="D21" s="36" t="s">
        <v>56</v>
      </c>
      <c r="E21" s="33" t="s">
        <v>57</v>
      </c>
      <c r="F21" s="39">
        <v>0.03199074074074074</v>
      </c>
      <c r="G21" s="14" t="str">
        <f t="shared" si="0"/>
        <v>4.36/km</v>
      </c>
      <c r="H21" s="16">
        <f t="shared" si="1"/>
        <v>0.005462962962962965</v>
      </c>
      <c r="I21" s="16">
        <f>F21-INDEX($F$5:$F$151,MATCH(D21,$D$5:$D$151,0))</f>
        <v>0</v>
      </c>
    </row>
    <row r="22" spans="1:9" s="13" customFormat="1" ht="15" customHeight="1">
      <c r="A22" s="14">
        <v>18</v>
      </c>
      <c r="B22" s="33" t="s">
        <v>58</v>
      </c>
      <c r="C22" s="33" t="s">
        <v>59</v>
      </c>
      <c r="D22" s="36" t="s">
        <v>60</v>
      </c>
      <c r="E22" s="33" t="s">
        <v>61</v>
      </c>
      <c r="F22" s="39">
        <v>0.03207175925925926</v>
      </c>
      <c r="G22" s="14" t="str">
        <f t="shared" si="0"/>
        <v>4.37/km</v>
      </c>
      <c r="H22" s="16">
        <f t="shared" si="1"/>
        <v>0.00554398148148148</v>
      </c>
      <c r="I22" s="16">
        <f>F22-INDEX($F$5:$F$151,MATCH(D22,$D$5:$D$151,0))</f>
        <v>0</v>
      </c>
    </row>
    <row r="23" spans="1:9" s="13" customFormat="1" ht="15" customHeight="1">
      <c r="A23" s="14">
        <v>19</v>
      </c>
      <c r="B23" s="33" t="s">
        <v>62</v>
      </c>
      <c r="C23" s="33" t="s">
        <v>63</v>
      </c>
      <c r="D23" s="36" t="s">
        <v>21</v>
      </c>
      <c r="E23" s="33" t="s">
        <v>64</v>
      </c>
      <c r="F23" s="39">
        <v>0.03315972222222222</v>
      </c>
      <c r="G23" s="14" t="str">
        <f t="shared" si="0"/>
        <v>4.47/km</v>
      </c>
      <c r="H23" s="16">
        <f t="shared" si="1"/>
        <v>0.006631944444444444</v>
      </c>
      <c r="I23" s="16">
        <f>F23-INDEX($F$5:$F$151,MATCH(D23,$D$5:$D$151,0))</f>
        <v>0.0051851851851851885</v>
      </c>
    </row>
    <row r="24" spans="1:9" s="13" customFormat="1" ht="15" customHeight="1">
      <c r="A24" s="14">
        <v>20</v>
      </c>
      <c r="B24" s="33" t="s">
        <v>65</v>
      </c>
      <c r="C24" s="33" t="s">
        <v>66</v>
      </c>
      <c r="D24" s="36" t="s">
        <v>67</v>
      </c>
      <c r="E24" s="33" t="s">
        <v>61</v>
      </c>
      <c r="F24" s="39">
        <v>0.03383101851851852</v>
      </c>
      <c r="G24" s="14" t="str">
        <f t="shared" si="0"/>
        <v>4.52/km</v>
      </c>
      <c r="H24" s="16">
        <f t="shared" si="1"/>
        <v>0.007303240740740739</v>
      </c>
      <c r="I24" s="16">
        <f>F24-INDEX($F$5:$F$151,MATCH(D24,$D$5:$D$151,0))</f>
        <v>0</v>
      </c>
    </row>
    <row r="25" spans="1:9" s="13" customFormat="1" ht="15" customHeight="1">
      <c r="A25" s="14">
        <v>21</v>
      </c>
      <c r="B25" s="33" t="s">
        <v>68</v>
      </c>
      <c r="C25" s="33" t="s">
        <v>69</v>
      </c>
      <c r="D25" s="36" t="s">
        <v>29</v>
      </c>
      <c r="E25" s="33" t="s">
        <v>180</v>
      </c>
      <c r="F25" s="39">
        <v>0.03387731481481481</v>
      </c>
      <c r="G25" s="14" t="str">
        <f t="shared" si="0"/>
        <v>4.53/km</v>
      </c>
      <c r="H25" s="16">
        <f t="shared" si="1"/>
        <v>0.007349537037037033</v>
      </c>
      <c r="I25" s="16">
        <f>F25-INDEX($F$5:$F$151,MATCH(D25,$D$5:$D$151,0))</f>
        <v>0.004270833333333331</v>
      </c>
    </row>
    <row r="26" spans="1:9" s="13" customFormat="1" ht="15" customHeight="1">
      <c r="A26" s="41">
        <v>22</v>
      </c>
      <c r="B26" s="42" t="s">
        <v>70</v>
      </c>
      <c r="C26" s="42" t="s">
        <v>71</v>
      </c>
      <c r="D26" s="41" t="s">
        <v>60</v>
      </c>
      <c r="E26" s="42" t="s">
        <v>174</v>
      </c>
      <c r="F26" s="43">
        <v>0.03398148148148148</v>
      </c>
      <c r="G26" s="41" t="str">
        <f t="shared" si="0"/>
        <v>4.54/km</v>
      </c>
      <c r="H26" s="44">
        <f t="shared" si="1"/>
        <v>0.007453703703703702</v>
      </c>
      <c r="I26" s="44">
        <f>F26-INDEX($F$5:$F$151,MATCH(D26,$D$5:$D$151,0))</f>
        <v>0.0019097222222222224</v>
      </c>
    </row>
    <row r="27" spans="1:9" s="13" customFormat="1" ht="15" customHeight="1">
      <c r="A27" s="14">
        <v>23</v>
      </c>
      <c r="B27" s="33" t="s">
        <v>72</v>
      </c>
      <c r="C27" s="33" t="s">
        <v>73</v>
      </c>
      <c r="D27" s="36" t="s">
        <v>24</v>
      </c>
      <c r="E27" s="33" t="s">
        <v>53</v>
      </c>
      <c r="F27" s="39">
        <v>0.03439814814814814</v>
      </c>
      <c r="G27" s="14" t="str">
        <f t="shared" si="0"/>
        <v>4.57/km</v>
      </c>
      <c r="H27" s="16">
        <f t="shared" si="1"/>
        <v>0.007870370370370364</v>
      </c>
      <c r="I27" s="16">
        <f>F27-INDEX($F$5:$F$151,MATCH(D27,$D$5:$D$151,0))</f>
        <v>0.006296296296296289</v>
      </c>
    </row>
    <row r="28" spans="1:9" s="17" customFormat="1" ht="15" customHeight="1">
      <c r="A28" s="14">
        <v>24</v>
      </c>
      <c r="B28" s="33" t="s">
        <v>74</v>
      </c>
      <c r="C28" s="33" t="s">
        <v>75</v>
      </c>
      <c r="D28" s="36" t="s">
        <v>29</v>
      </c>
      <c r="E28" s="33" t="s">
        <v>76</v>
      </c>
      <c r="F28" s="39">
        <v>0.034756944444444444</v>
      </c>
      <c r="G28" s="14" t="str">
        <f t="shared" si="0"/>
        <v>5.00/km</v>
      </c>
      <c r="H28" s="16">
        <f t="shared" si="1"/>
        <v>0.008229166666666666</v>
      </c>
      <c r="I28" s="16">
        <f>F28-INDEX($F$5:$F$151,MATCH(D28,$D$5:$D$151,0))</f>
        <v>0.005150462962962964</v>
      </c>
    </row>
    <row r="29" spans="1:9" ht="15" customHeight="1">
      <c r="A29" s="14">
        <v>25</v>
      </c>
      <c r="B29" s="33" t="s">
        <v>77</v>
      </c>
      <c r="C29" s="33" t="s">
        <v>78</v>
      </c>
      <c r="D29" s="36" t="s">
        <v>14</v>
      </c>
      <c r="E29" s="33" t="s">
        <v>37</v>
      </c>
      <c r="F29" s="39">
        <v>0.03479166666666667</v>
      </c>
      <c r="G29" s="14" t="str">
        <f t="shared" si="0"/>
        <v>5.01/km</v>
      </c>
      <c r="H29" s="16">
        <f t="shared" si="1"/>
        <v>0.008263888888888894</v>
      </c>
      <c r="I29" s="16">
        <f>F29-INDEX($F$5:$F$151,MATCH(D29,$D$5:$D$151,0))</f>
        <v>0.008263888888888894</v>
      </c>
    </row>
    <row r="30" spans="1:9" ht="15" customHeight="1">
      <c r="A30" s="14">
        <v>26</v>
      </c>
      <c r="B30" s="33" t="s">
        <v>79</v>
      </c>
      <c r="C30" s="33" t="s">
        <v>80</v>
      </c>
      <c r="D30" s="36" t="s">
        <v>24</v>
      </c>
      <c r="E30" s="33" t="s">
        <v>76</v>
      </c>
      <c r="F30" s="39">
        <v>0.035486111111111114</v>
      </c>
      <c r="G30" s="14" t="str">
        <f t="shared" si="0"/>
        <v>5.07/km</v>
      </c>
      <c r="H30" s="16">
        <f t="shared" si="1"/>
        <v>0.008958333333333336</v>
      </c>
      <c r="I30" s="16">
        <f>F30-INDEX($F$5:$F$151,MATCH(D30,$D$5:$D$151,0))</f>
        <v>0.0073842592592592605</v>
      </c>
    </row>
    <row r="31" spans="1:9" ht="15" customHeight="1">
      <c r="A31" s="14">
        <v>27</v>
      </c>
      <c r="B31" s="33" t="s">
        <v>81</v>
      </c>
      <c r="C31" s="33" t="s">
        <v>82</v>
      </c>
      <c r="D31" s="36" t="s">
        <v>67</v>
      </c>
      <c r="E31" s="33" t="s">
        <v>83</v>
      </c>
      <c r="F31" s="39">
        <v>0.03581018518518519</v>
      </c>
      <c r="G31" s="14" t="str">
        <f t="shared" si="0"/>
        <v>5.09/km</v>
      </c>
      <c r="H31" s="16">
        <f t="shared" si="1"/>
        <v>0.00928240740740741</v>
      </c>
      <c r="I31" s="16">
        <f>F31-INDEX($F$5:$F$151,MATCH(D31,$D$5:$D$151,0))</f>
        <v>0.0019791666666666707</v>
      </c>
    </row>
    <row r="32" spans="1:9" ht="15" customHeight="1">
      <c r="A32" s="14">
        <v>28</v>
      </c>
      <c r="B32" s="33" t="s">
        <v>54</v>
      </c>
      <c r="C32" s="33" t="s">
        <v>84</v>
      </c>
      <c r="D32" s="36" t="s">
        <v>60</v>
      </c>
      <c r="E32" s="33" t="s">
        <v>57</v>
      </c>
      <c r="F32" s="39">
        <v>0.03591435185185186</v>
      </c>
      <c r="G32" s="14" t="str">
        <f t="shared" si="0"/>
        <v>5.10/km</v>
      </c>
      <c r="H32" s="16">
        <f t="shared" si="1"/>
        <v>0.009386574074074078</v>
      </c>
      <c r="I32" s="16">
        <f>F32-INDEX($F$5:$F$151,MATCH(D32,$D$5:$D$151,0))</f>
        <v>0.003842592592592599</v>
      </c>
    </row>
    <row r="33" spans="1:9" ht="15" customHeight="1">
      <c r="A33" s="14">
        <v>29</v>
      </c>
      <c r="B33" s="33" t="s">
        <v>85</v>
      </c>
      <c r="C33" s="33" t="s">
        <v>43</v>
      </c>
      <c r="D33" s="36" t="s">
        <v>21</v>
      </c>
      <c r="E33" s="33" t="s">
        <v>86</v>
      </c>
      <c r="F33" s="39">
        <v>0.03631944444444444</v>
      </c>
      <c r="G33" s="14" t="str">
        <f t="shared" si="0"/>
        <v>5.14/km</v>
      </c>
      <c r="H33" s="16">
        <f t="shared" si="1"/>
        <v>0.00979166666666666</v>
      </c>
      <c r="I33" s="16">
        <f>F33-INDEX($F$5:$F$151,MATCH(D33,$D$5:$D$151,0))</f>
        <v>0.008344907407407405</v>
      </c>
    </row>
    <row r="34" spans="1:9" ht="15" customHeight="1">
      <c r="A34" s="14">
        <v>30</v>
      </c>
      <c r="B34" s="33" t="s">
        <v>87</v>
      </c>
      <c r="C34" s="33" t="s">
        <v>88</v>
      </c>
      <c r="D34" s="36" t="s">
        <v>29</v>
      </c>
      <c r="E34" s="33" t="s">
        <v>57</v>
      </c>
      <c r="F34" s="39">
        <v>0.03635416666666667</v>
      </c>
      <c r="G34" s="14" t="str">
        <f t="shared" si="0"/>
        <v>5.14/km</v>
      </c>
      <c r="H34" s="16">
        <f t="shared" si="1"/>
        <v>0.009826388888888888</v>
      </c>
      <c r="I34" s="16">
        <f>F34-INDEX($F$5:$F$151,MATCH(D34,$D$5:$D$151,0))</f>
        <v>0.006747685185185186</v>
      </c>
    </row>
    <row r="35" spans="1:9" ht="15" customHeight="1">
      <c r="A35" s="14">
        <v>31</v>
      </c>
      <c r="B35" s="33" t="s">
        <v>89</v>
      </c>
      <c r="C35" s="33" t="s">
        <v>90</v>
      </c>
      <c r="D35" s="36" t="s">
        <v>91</v>
      </c>
      <c r="E35" s="33" t="s">
        <v>50</v>
      </c>
      <c r="F35" s="39">
        <v>0.03673611111111111</v>
      </c>
      <c r="G35" s="14" t="str">
        <f t="shared" si="0"/>
        <v>5.17/km</v>
      </c>
      <c r="H35" s="16">
        <f t="shared" si="1"/>
        <v>0.01020833333333333</v>
      </c>
      <c r="I35" s="16">
        <f>F35-INDEX($F$5:$F$151,MATCH(D35,$D$5:$D$151,0))</f>
        <v>0</v>
      </c>
    </row>
    <row r="36" spans="1:9" ht="15" customHeight="1">
      <c r="A36" s="14">
        <v>32</v>
      </c>
      <c r="B36" s="33" t="s">
        <v>92</v>
      </c>
      <c r="C36" s="33" t="s">
        <v>93</v>
      </c>
      <c r="D36" s="36" t="s">
        <v>94</v>
      </c>
      <c r="E36" s="33" t="s">
        <v>57</v>
      </c>
      <c r="F36" s="39">
        <v>0.03699074074074074</v>
      </c>
      <c r="G36" s="14" t="str">
        <f t="shared" si="0"/>
        <v>5.20/km</v>
      </c>
      <c r="H36" s="16">
        <f t="shared" si="1"/>
        <v>0.010462962962962962</v>
      </c>
      <c r="I36" s="16">
        <f>F36-INDEX($F$5:$F$151,MATCH(D36,$D$5:$D$151,0))</f>
        <v>0</v>
      </c>
    </row>
    <row r="37" spans="1:9" ht="15" customHeight="1">
      <c r="A37" s="14">
        <v>33</v>
      </c>
      <c r="B37" s="33" t="s">
        <v>95</v>
      </c>
      <c r="C37" s="33" t="s">
        <v>96</v>
      </c>
      <c r="D37" s="36" t="s">
        <v>60</v>
      </c>
      <c r="E37" s="33" t="s">
        <v>47</v>
      </c>
      <c r="F37" s="39">
        <v>0.037523148148148146</v>
      </c>
      <c r="G37" s="14" t="str">
        <f t="shared" si="0"/>
        <v>5.24/km</v>
      </c>
      <c r="H37" s="16">
        <f t="shared" si="1"/>
        <v>0.010995370370370367</v>
      </c>
      <c r="I37" s="16">
        <f>F37-INDEX($F$5:$F$151,MATCH(D37,$D$5:$D$151,0))</f>
        <v>0.0054513888888888876</v>
      </c>
    </row>
    <row r="38" spans="1:9" ht="15" customHeight="1">
      <c r="A38" s="14">
        <v>34</v>
      </c>
      <c r="B38" s="33" t="s">
        <v>97</v>
      </c>
      <c r="C38" s="33" t="s">
        <v>98</v>
      </c>
      <c r="D38" s="36" t="s">
        <v>60</v>
      </c>
      <c r="E38" s="33" t="s">
        <v>99</v>
      </c>
      <c r="F38" s="39">
        <v>0.0375462962962963</v>
      </c>
      <c r="G38" s="14" t="str">
        <f t="shared" si="0"/>
        <v>5.24/km</v>
      </c>
      <c r="H38" s="16">
        <f t="shared" si="1"/>
        <v>0.011018518518518521</v>
      </c>
      <c r="I38" s="16">
        <f>F38-INDEX($F$5:$F$151,MATCH(D38,$D$5:$D$151,0))</f>
        <v>0.005474537037037042</v>
      </c>
    </row>
    <row r="39" spans="1:9" ht="15" customHeight="1">
      <c r="A39" s="14">
        <v>35</v>
      </c>
      <c r="B39" s="33" t="s">
        <v>100</v>
      </c>
      <c r="C39" s="33" t="s">
        <v>101</v>
      </c>
      <c r="D39" s="36" t="s">
        <v>102</v>
      </c>
      <c r="E39" s="33" t="s">
        <v>22</v>
      </c>
      <c r="F39" s="39">
        <v>0.03760416666666667</v>
      </c>
      <c r="G39" s="14" t="str">
        <f t="shared" si="0"/>
        <v>5.25/km</v>
      </c>
      <c r="H39" s="16">
        <f t="shared" si="1"/>
        <v>0.011076388888888889</v>
      </c>
      <c r="I39" s="16">
        <f>F39-INDEX($F$5:$F$151,MATCH(D39,$D$5:$D$151,0))</f>
        <v>0</v>
      </c>
    </row>
    <row r="40" spans="1:9" ht="15" customHeight="1">
      <c r="A40" s="14">
        <v>36</v>
      </c>
      <c r="B40" s="33" t="s">
        <v>103</v>
      </c>
      <c r="C40" s="33" t="s">
        <v>104</v>
      </c>
      <c r="D40" s="36" t="s">
        <v>91</v>
      </c>
      <c r="E40" s="33" t="s">
        <v>105</v>
      </c>
      <c r="F40" s="39">
        <v>0.03789351851851852</v>
      </c>
      <c r="G40" s="14" t="str">
        <f t="shared" si="0"/>
        <v>5.27/km</v>
      </c>
      <c r="H40" s="16">
        <f t="shared" si="1"/>
        <v>0.011365740740740742</v>
      </c>
      <c r="I40" s="16">
        <f>F40-INDEX($F$5:$F$151,MATCH(D40,$D$5:$D$151,0))</f>
        <v>0.0011574074074074125</v>
      </c>
    </row>
    <row r="41" spans="1:9" ht="15" customHeight="1">
      <c r="A41" s="14">
        <v>37</v>
      </c>
      <c r="B41" s="33" t="s">
        <v>106</v>
      </c>
      <c r="C41" s="33" t="s">
        <v>107</v>
      </c>
      <c r="D41" s="36" t="s">
        <v>94</v>
      </c>
      <c r="E41" s="33" t="s">
        <v>50</v>
      </c>
      <c r="F41" s="39">
        <v>0.03837962962962963</v>
      </c>
      <c r="G41" s="14" t="str">
        <f t="shared" si="0"/>
        <v>5.32/km</v>
      </c>
      <c r="H41" s="16">
        <f t="shared" si="1"/>
        <v>0.011851851851851853</v>
      </c>
      <c r="I41" s="16">
        <f>F41-INDEX($F$5:$F$151,MATCH(D41,$D$5:$D$151,0))</f>
        <v>0.001388888888888891</v>
      </c>
    </row>
    <row r="42" spans="1:9" ht="15" customHeight="1">
      <c r="A42" s="14">
        <v>38</v>
      </c>
      <c r="B42" s="33" t="s">
        <v>108</v>
      </c>
      <c r="C42" s="33" t="s">
        <v>109</v>
      </c>
      <c r="D42" s="36" t="s">
        <v>94</v>
      </c>
      <c r="E42" s="33" t="s">
        <v>179</v>
      </c>
      <c r="F42" s="39">
        <v>0.03894675925925926</v>
      </c>
      <c r="G42" s="14" t="str">
        <f t="shared" si="0"/>
        <v>5.37/km</v>
      </c>
      <c r="H42" s="16">
        <f t="shared" si="1"/>
        <v>0.012418981481481479</v>
      </c>
      <c r="I42" s="16">
        <f>F42-INDEX($F$5:$F$151,MATCH(D42,$D$5:$D$151,0))</f>
        <v>0.0019560185185185167</v>
      </c>
    </row>
    <row r="43" spans="1:9" ht="15" customHeight="1">
      <c r="A43" s="14">
        <v>39</v>
      </c>
      <c r="B43" s="33" t="s">
        <v>97</v>
      </c>
      <c r="C43" s="33" t="s">
        <v>110</v>
      </c>
      <c r="D43" s="36" t="s">
        <v>111</v>
      </c>
      <c r="E43" s="33" t="s">
        <v>99</v>
      </c>
      <c r="F43" s="39">
        <v>0.03900462962962963</v>
      </c>
      <c r="G43" s="14" t="str">
        <f t="shared" si="0"/>
        <v>5.37/km</v>
      </c>
      <c r="H43" s="16">
        <f t="shared" si="1"/>
        <v>0.012476851851851854</v>
      </c>
      <c r="I43" s="16">
        <f>F43-INDEX($F$5:$F$151,MATCH(D43,$D$5:$D$151,0))</f>
        <v>0</v>
      </c>
    </row>
    <row r="44" spans="1:9" ht="15" customHeight="1">
      <c r="A44" s="14">
        <v>40</v>
      </c>
      <c r="B44" s="33" t="s">
        <v>112</v>
      </c>
      <c r="C44" s="33" t="s">
        <v>113</v>
      </c>
      <c r="D44" s="36" t="s">
        <v>29</v>
      </c>
      <c r="E44" s="33" t="s">
        <v>180</v>
      </c>
      <c r="F44" s="39">
        <v>0.03902777777777778</v>
      </c>
      <c r="G44" s="14" t="str">
        <f t="shared" si="0"/>
        <v>5.37/km</v>
      </c>
      <c r="H44" s="16">
        <f t="shared" si="1"/>
        <v>0.0125</v>
      </c>
      <c r="I44" s="16">
        <f>F44-INDEX($F$5:$F$151,MATCH(D44,$D$5:$D$151,0))</f>
        <v>0.0094212962962963</v>
      </c>
    </row>
    <row r="45" spans="1:9" ht="15" customHeight="1">
      <c r="A45" s="14">
        <v>41</v>
      </c>
      <c r="B45" s="33" t="s">
        <v>114</v>
      </c>
      <c r="C45" s="33" t="s">
        <v>115</v>
      </c>
      <c r="D45" s="36" t="s">
        <v>67</v>
      </c>
      <c r="E45" s="33" t="s">
        <v>116</v>
      </c>
      <c r="F45" s="39">
        <v>0.03949074074074074</v>
      </c>
      <c r="G45" s="14" t="str">
        <f t="shared" si="0"/>
        <v>5.41/km</v>
      </c>
      <c r="H45" s="16">
        <f t="shared" si="1"/>
        <v>0.012962962962962964</v>
      </c>
      <c r="I45" s="16">
        <f>F45-INDEX($F$5:$F$151,MATCH(D45,$D$5:$D$151,0))</f>
        <v>0.005659722222222226</v>
      </c>
    </row>
    <row r="46" spans="1:9" ht="15" customHeight="1">
      <c r="A46" s="14">
        <v>42</v>
      </c>
      <c r="B46" s="33" t="s">
        <v>117</v>
      </c>
      <c r="C46" s="33" t="s">
        <v>118</v>
      </c>
      <c r="D46" s="36" t="s">
        <v>67</v>
      </c>
      <c r="E46" s="33" t="s">
        <v>119</v>
      </c>
      <c r="F46" s="39">
        <v>0.04</v>
      </c>
      <c r="G46" s="14" t="str">
        <f t="shared" si="0"/>
        <v>5.46/km</v>
      </c>
      <c r="H46" s="16">
        <f t="shared" si="1"/>
        <v>0.013472222222222222</v>
      </c>
      <c r="I46" s="16">
        <f>F46-INDEX($F$5:$F$151,MATCH(D46,$D$5:$D$151,0))</f>
        <v>0.006168981481481484</v>
      </c>
    </row>
    <row r="47" spans="1:9" ht="15" customHeight="1">
      <c r="A47" s="14">
        <v>43</v>
      </c>
      <c r="B47" s="33" t="s">
        <v>120</v>
      </c>
      <c r="C47" s="33" t="s">
        <v>121</v>
      </c>
      <c r="D47" s="36" t="s">
        <v>122</v>
      </c>
      <c r="E47" s="33" t="s">
        <v>47</v>
      </c>
      <c r="F47" s="39">
        <v>0.041215277777777774</v>
      </c>
      <c r="G47" s="14" t="str">
        <f t="shared" si="0"/>
        <v>5.56/km</v>
      </c>
      <c r="H47" s="16">
        <f t="shared" si="1"/>
        <v>0.014687499999999996</v>
      </c>
      <c r="I47" s="16">
        <f>F47-INDEX($F$5:$F$151,MATCH(D47,$D$5:$D$151,0))</f>
        <v>0</v>
      </c>
    </row>
    <row r="48" spans="1:9" ht="15" customHeight="1">
      <c r="A48" s="14">
        <v>44</v>
      </c>
      <c r="B48" s="33" t="s">
        <v>123</v>
      </c>
      <c r="C48" s="33" t="s">
        <v>88</v>
      </c>
      <c r="D48" s="36" t="s">
        <v>102</v>
      </c>
      <c r="E48" s="33" t="s">
        <v>181</v>
      </c>
      <c r="F48" s="39">
        <v>0.0419212962962963</v>
      </c>
      <c r="G48" s="14" t="str">
        <f t="shared" si="0"/>
        <v>6.02/km</v>
      </c>
      <c r="H48" s="16">
        <f t="shared" si="1"/>
        <v>0.015393518518518518</v>
      </c>
      <c r="I48" s="16">
        <f>F48-INDEX($F$5:$F$151,MATCH(D48,$D$5:$D$151,0))</f>
        <v>0.004317129629629629</v>
      </c>
    </row>
    <row r="49" spans="1:9" ht="15" customHeight="1">
      <c r="A49" s="14">
        <v>45</v>
      </c>
      <c r="B49" s="33" t="s">
        <v>124</v>
      </c>
      <c r="C49" s="33" t="s">
        <v>125</v>
      </c>
      <c r="D49" s="36" t="s">
        <v>91</v>
      </c>
      <c r="E49" s="33" t="s">
        <v>181</v>
      </c>
      <c r="F49" s="39">
        <v>0.0419212962962963</v>
      </c>
      <c r="G49" s="14" t="str">
        <f t="shared" si="0"/>
        <v>6.02/km</v>
      </c>
      <c r="H49" s="16">
        <f t="shared" si="1"/>
        <v>0.015393518518518518</v>
      </c>
      <c r="I49" s="16">
        <f>F49-INDEX($F$5:$F$151,MATCH(D49,$D$5:$D$151,0))</f>
        <v>0.0051851851851851885</v>
      </c>
    </row>
    <row r="50" spans="1:9" ht="15" customHeight="1">
      <c r="A50" s="14">
        <v>46</v>
      </c>
      <c r="B50" s="33" t="s">
        <v>126</v>
      </c>
      <c r="C50" s="33" t="s">
        <v>127</v>
      </c>
      <c r="D50" s="36" t="s">
        <v>29</v>
      </c>
      <c r="E50" s="33" t="s">
        <v>179</v>
      </c>
      <c r="F50" s="39">
        <v>0.04234953703703703</v>
      </c>
      <c r="G50" s="14" t="str">
        <f t="shared" si="0"/>
        <v>6.06/km</v>
      </c>
      <c r="H50" s="16">
        <f t="shared" si="1"/>
        <v>0.015821759259259254</v>
      </c>
      <c r="I50" s="16">
        <f>F50-INDEX($F$5:$F$151,MATCH(D50,$D$5:$D$151,0))</f>
        <v>0.012743055555555553</v>
      </c>
    </row>
    <row r="51" spans="1:9" ht="15" customHeight="1">
      <c r="A51" s="14">
        <v>47</v>
      </c>
      <c r="B51" s="33" t="s">
        <v>128</v>
      </c>
      <c r="C51" s="33" t="s">
        <v>129</v>
      </c>
      <c r="D51" s="36" t="s">
        <v>29</v>
      </c>
      <c r="E51" s="33" t="s">
        <v>130</v>
      </c>
      <c r="F51" s="39">
        <v>0.042604166666666665</v>
      </c>
      <c r="G51" s="14" t="str">
        <f t="shared" si="0"/>
        <v>6.08/km</v>
      </c>
      <c r="H51" s="16">
        <f t="shared" si="1"/>
        <v>0.016076388888888887</v>
      </c>
      <c r="I51" s="16">
        <f>F51-INDEX($F$5:$F$151,MATCH(D51,$D$5:$D$151,0))</f>
        <v>0.012997685185185185</v>
      </c>
    </row>
    <row r="52" spans="1:9" ht="15" customHeight="1">
      <c r="A52" s="14">
        <v>48</v>
      </c>
      <c r="B52" s="33" t="s">
        <v>131</v>
      </c>
      <c r="C52" s="33" t="s">
        <v>132</v>
      </c>
      <c r="D52" s="36" t="s">
        <v>94</v>
      </c>
      <c r="E52" s="33" t="s">
        <v>133</v>
      </c>
      <c r="F52" s="39">
        <v>0.043125</v>
      </c>
      <c r="G52" s="14" t="str">
        <f t="shared" si="0"/>
        <v>6.13/km</v>
      </c>
      <c r="H52" s="16">
        <f t="shared" si="1"/>
        <v>0.016597222222222218</v>
      </c>
      <c r="I52" s="16">
        <f>F52-INDEX($F$5:$F$151,MATCH(D52,$D$5:$D$151,0))</f>
        <v>0.006134259259259256</v>
      </c>
    </row>
    <row r="53" spans="1:9" ht="15" customHeight="1">
      <c r="A53" s="14">
        <v>49</v>
      </c>
      <c r="B53" s="33" t="s">
        <v>134</v>
      </c>
      <c r="C53" s="33" t="s">
        <v>135</v>
      </c>
      <c r="D53" s="36" t="s">
        <v>14</v>
      </c>
      <c r="E53" s="33" t="s">
        <v>76</v>
      </c>
      <c r="F53" s="39">
        <v>0.0435300925925926</v>
      </c>
      <c r="G53" s="14" t="str">
        <f t="shared" si="0"/>
        <v>6.16/km</v>
      </c>
      <c r="H53" s="16">
        <f t="shared" si="1"/>
        <v>0.01700231481481482</v>
      </c>
      <c r="I53" s="16">
        <f>F53-INDEX($F$5:$F$151,MATCH(D53,$D$5:$D$151,0))</f>
        <v>0.01700231481481482</v>
      </c>
    </row>
    <row r="54" spans="1:9" ht="15" customHeight="1">
      <c r="A54" s="14">
        <v>50</v>
      </c>
      <c r="B54" s="33" t="s">
        <v>136</v>
      </c>
      <c r="C54" s="33" t="s">
        <v>78</v>
      </c>
      <c r="D54" s="36" t="s">
        <v>14</v>
      </c>
      <c r="E54" s="33" t="s">
        <v>99</v>
      </c>
      <c r="F54" s="39">
        <v>0.04372685185185185</v>
      </c>
      <c r="G54" s="14" t="str">
        <f t="shared" si="0"/>
        <v>6.18/km</v>
      </c>
      <c r="H54" s="16">
        <f t="shared" si="1"/>
        <v>0.01719907407407407</v>
      </c>
      <c r="I54" s="16">
        <f>F54-INDEX($F$5:$F$151,MATCH(D54,$D$5:$D$151,0))</f>
        <v>0.01719907407407407</v>
      </c>
    </row>
    <row r="55" spans="1:9" ht="15" customHeight="1">
      <c r="A55" s="14">
        <v>51</v>
      </c>
      <c r="B55" s="33" t="s">
        <v>137</v>
      </c>
      <c r="C55" s="33" t="s">
        <v>75</v>
      </c>
      <c r="D55" s="36" t="s">
        <v>138</v>
      </c>
      <c r="E55" s="33" t="s">
        <v>179</v>
      </c>
      <c r="F55" s="39">
        <v>0.04395833333333333</v>
      </c>
      <c r="G55" s="14" t="str">
        <f t="shared" si="0"/>
        <v>6.20/km</v>
      </c>
      <c r="H55" s="16">
        <f t="shared" si="1"/>
        <v>0.01743055555555555</v>
      </c>
      <c r="I55" s="16">
        <f>F55-INDEX($F$5:$F$151,MATCH(D55,$D$5:$D$151,0))</f>
        <v>0</v>
      </c>
    </row>
    <row r="56" spans="1:9" ht="15" customHeight="1">
      <c r="A56" s="14">
        <v>52</v>
      </c>
      <c r="B56" s="33" t="s">
        <v>139</v>
      </c>
      <c r="C56" s="33" t="s">
        <v>140</v>
      </c>
      <c r="D56" s="36" t="s">
        <v>29</v>
      </c>
      <c r="E56" s="33" t="s">
        <v>47</v>
      </c>
      <c r="F56" s="39">
        <v>0.04469907407407408</v>
      </c>
      <c r="G56" s="14" t="str">
        <f t="shared" si="0"/>
        <v>6.26/km</v>
      </c>
      <c r="H56" s="16">
        <f t="shared" si="1"/>
        <v>0.0181712962962963</v>
      </c>
      <c r="I56" s="16">
        <f>F56-INDEX($F$5:$F$151,MATCH(D56,$D$5:$D$151,0))</f>
        <v>0.015092592592592598</v>
      </c>
    </row>
    <row r="57" spans="1:9" ht="15" customHeight="1">
      <c r="A57" s="14">
        <v>53</v>
      </c>
      <c r="B57" s="33" t="s">
        <v>141</v>
      </c>
      <c r="C57" s="33" t="s">
        <v>142</v>
      </c>
      <c r="D57" s="36" t="s">
        <v>143</v>
      </c>
      <c r="E57" s="33" t="s">
        <v>144</v>
      </c>
      <c r="F57" s="39">
        <v>0.04549768518518518</v>
      </c>
      <c r="G57" s="14" t="str">
        <f t="shared" si="0"/>
        <v>6.33/km</v>
      </c>
      <c r="H57" s="16">
        <f t="shared" si="1"/>
        <v>0.018969907407407404</v>
      </c>
      <c r="I57" s="16">
        <f>F57-INDEX($F$5:$F$151,MATCH(D57,$D$5:$D$151,0))</f>
        <v>0</v>
      </c>
    </row>
    <row r="58" spans="1:9" ht="15" customHeight="1">
      <c r="A58" s="14">
        <v>54</v>
      </c>
      <c r="B58" s="33" t="s">
        <v>145</v>
      </c>
      <c r="C58" s="33" t="s">
        <v>146</v>
      </c>
      <c r="D58" s="36" t="s">
        <v>21</v>
      </c>
      <c r="E58" s="33" t="s">
        <v>182</v>
      </c>
      <c r="F58" s="39">
        <v>0.045891203703703705</v>
      </c>
      <c r="G58" s="14" t="str">
        <f t="shared" si="0"/>
        <v>6.37/km</v>
      </c>
      <c r="H58" s="16">
        <f t="shared" si="1"/>
        <v>0.019363425925925926</v>
      </c>
      <c r="I58" s="16">
        <f>F58-INDEX($F$5:$F$151,MATCH(D58,$D$5:$D$151,0))</f>
        <v>0.01791666666666667</v>
      </c>
    </row>
    <row r="59" spans="1:9" ht="15" customHeight="1">
      <c r="A59" s="14">
        <v>55</v>
      </c>
      <c r="B59" s="33" t="s">
        <v>147</v>
      </c>
      <c r="C59" s="33" t="s">
        <v>148</v>
      </c>
      <c r="D59" s="36" t="s">
        <v>67</v>
      </c>
      <c r="E59" s="33" t="s">
        <v>182</v>
      </c>
      <c r="F59" s="39">
        <v>0.04594907407407408</v>
      </c>
      <c r="G59" s="14" t="str">
        <f t="shared" si="0"/>
        <v>6.37/km</v>
      </c>
      <c r="H59" s="16">
        <f t="shared" si="1"/>
        <v>0.0194212962962963</v>
      </c>
      <c r="I59" s="16">
        <f>F59-INDEX($F$5:$F$151,MATCH(D59,$D$5:$D$151,0))</f>
        <v>0.012118055555555562</v>
      </c>
    </row>
    <row r="60" spans="1:9" ht="15" customHeight="1">
      <c r="A60" s="14">
        <v>56</v>
      </c>
      <c r="B60" s="33" t="s">
        <v>149</v>
      </c>
      <c r="C60" s="33" t="s">
        <v>150</v>
      </c>
      <c r="D60" s="36" t="s">
        <v>102</v>
      </c>
      <c r="E60" s="33" t="s">
        <v>99</v>
      </c>
      <c r="F60" s="39">
        <v>0.046157407407407404</v>
      </c>
      <c r="G60" s="14" t="str">
        <f t="shared" si="0"/>
        <v>6.39/km</v>
      </c>
      <c r="H60" s="16">
        <f t="shared" si="1"/>
        <v>0.019629629629629625</v>
      </c>
      <c r="I60" s="16">
        <f>F60-INDEX($F$5:$F$151,MATCH(D60,$D$5:$D$151,0))</f>
        <v>0.008553240740740736</v>
      </c>
    </row>
    <row r="61" spans="1:9" ht="15" customHeight="1">
      <c r="A61" s="14">
        <v>57</v>
      </c>
      <c r="B61" s="33" t="s">
        <v>151</v>
      </c>
      <c r="C61" s="33" t="s">
        <v>152</v>
      </c>
      <c r="D61" s="36" t="s">
        <v>153</v>
      </c>
      <c r="E61" s="33" t="s">
        <v>181</v>
      </c>
      <c r="F61" s="39">
        <v>0.04662037037037037</v>
      </c>
      <c r="G61" s="14" t="str">
        <f t="shared" si="0"/>
        <v>6.43/km</v>
      </c>
      <c r="H61" s="16">
        <f t="shared" si="1"/>
        <v>0.02009259259259259</v>
      </c>
      <c r="I61" s="16">
        <f>F61-INDEX($F$5:$F$151,MATCH(D61,$D$5:$D$151,0))</f>
        <v>0</v>
      </c>
    </row>
    <row r="62" spans="1:9" ht="15" customHeight="1">
      <c r="A62" s="14">
        <v>58</v>
      </c>
      <c r="B62" s="33" t="s">
        <v>154</v>
      </c>
      <c r="C62" s="33" t="s">
        <v>155</v>
      </c>
      <c r="D62" s="36" t="s">
        <v>60</v>
      </c>
      <c r="E62" s="33" t="s">
        <v>50</v>
      </c>
      <c r="F62" s="39">
        <v>0.04666666666666667</v>
      </c>
      <c r="G62" s="14" t="str">
        <f t="shared" si="0"/>
        <v>6.43/km</v>
      </c>
      <c r="H62" s="16">
        <f t="shared" si="1"/>
        <v>0.02013888888888889</v>
      </c>
      <c r="I62" s="16">
        <f>F62-INDEX($F$5:$F$151,MATCH(D62,$D$5:$D$151,0))</f>
        <v>0.01459490740740741</v>
      </c>
    </row>
    <row r="63" spans="1:9" ht="15" customHeight="1">
      <c r="A63" s="14">
        <v>59</v>
      </c>
      <c r="B63" s="33" t="s">
        <v>156</v>
      </c>
      <c r="C63" s="33" t="s">
        <v>157</v>
      </c>
      <c r="D63" s="36" t="s">
        <v>138</v>
      </c>
      <c r="E63" s="33" t="s">
        <v>22</v>
      </c>
      <c r="F63" s="39">
        <v>0.04734953703703704</v>
      </c>
      <c r="G63" s="14" t="str">
        <f t="shared" si="0"/>
        <v>6.49/km</v>
      </c>
      <c r="H63" s="16">
        <f t="shared" si="1"/>
        <v>0.02082175925925926</v>
      </c>
      <c r="I63" s="16">
        <f>F63-INDEX($F$5:$F$151,MATCH(D63,$D$5:$D$151,0))</f>
        <v>0.0033912037037037088</v>
      </c>
    </row>
    <row r="64" spans="1:9" ht="15" customHeight="1">
      <c r="A64" s="14">
        <v>60</v>
      </c>
      <c r="B64" s="33" t="s">
        <v>158</v>
      </c>
      <c r="C64" s="33" t="s">
        <v>159</v>
      </c>
      <c r="D64" s="36" t="s">
        <v>102</v>
      </c>
      <c r="E64" s="33" t="s">
        <v>183</v>
      </c>
      <c r="F64" s="39">
        <v>0.048553240740740744</v>
      </c>
      <c r="G64" s="14" t="str">
        <f t="shared" si="0"/>
        <v>6.60/km</v>
      </c>
      <c r="H64" s="16">
        <f t="shared" si="1"/>
        <v>0.022025462962962965</v>
      </c>
      <c r="I64" s="16">
        <f>F64-INDEX($F$5:$F$151,MATCH(D64,$D$5:$D$151,0))</f>
        <v>0.010949074074074076</v>
      </c>
    </row>
    <row r="65" spans="1:9" ht="15" customHeight="1">
      <c r="A65" s="14">
        <v>61</v>
      </c>
      <c r="B65" s="33" t="s">
        <v>160</v>
      </c>
      <c r="C65" s="33" t="s">
        <v>161</v>
      </c>
      <c r="D65" s="36" t="s">
        <v>60</v>
      </c>
      <c r="E65" s="33" t="s">
        <v>162</v>
      </c>
      <c r="F65" s="39">
        <v>0.049039351851851855</v>
      </c>
      <c r="G65" s="14" t="str">
        <f t="shared" si="0"/>
        <v>7.04/km</v>
      </c>
      <c r="H65" s="16">
        <f t="shared" si="1"/>
        <v>0.022511574074074076</v>
      </c>
      <c r="I65" s="16">
        <f>F65-INDEX($F$5:$F$151,MATCH(D65,$D$5:$D$151,0))</f>
        <v>0.016967592592592597</v>
      </c>
    </row>
    <row r="66" spans="1:9" ht="15" customHeight="1">
      <c r="A66" s="14">
        <v>62</v>
      </c>
      <c r="B66" s="33" t="s">
        <v>163</v>
      </c>
      <c r="C66" s="33" t="s">
        <v>164</v>
      </c>
      <c r="D66" s="36" t="s">
        <v>165</v>
      </c>
      <c r="E66" s="33" t="s">
        <v>50</v>
      </c>
      <c r="F66" s="39">
        <v>0.04957175925925925</v>
      </c>
      <c r="G66" s="14" t="str">
        <f t="shared" si="0"/>
        <v>7.08/km</v>
      </c>
      <c r="H66" s="16">
        <f t="shared" si="1"/>
        <v>0.023043981481481474</v>
      </c>
      <c r="I66" s="16">
        <f>F66-INDEX($F$5:$F$151,MATCH(D66,$D$5:$D$151,0))</f>
        <v>0</v>
      </c>
    </row>
    <row r="67" spans="1:9" ht="15" customHeight="1">
      <c r="A67" s="14">
        <v>63</v>
      </c>
      <c r="B67" s="33" t="s">
        <v>166</v>
      </c>
      <c r="C67" s="33" t="s">
        <v>167</v>
      </c>
      <c r="D67" s="36" t="s">
        <v>24</v>
      </c>
      <c r="E67" s="33" t="s">
        <v>119</v>
      </c>
      <c r="F67" s="39">
        <v>0.0496412037037037</v>
      </c>
      <c r="G67" s="14" t="str">
        <f t="shared" si="0"/>
        <v>7.09/km</v>
      </c>
      <c r="H67" s="16">
        <f t="shared" si="1"/>
        <v>0.023113425925925923</v>
      </c>
      <c r="I67" s="16">
        <f>F67-INDEX($F$5:$F$151,MATCH(D67,$D$5:$D$151,0))</f>
        <v>0.021539351851851848</v>
      </c>
    </row>
    <row r="68" spans="1:9" ht="15" customHeight="1">
      <c r="A68" s="41">
        <v>64</v>
      </c>
      <c r="B68" s="42" t="s">
        <v>168</v>
      </c>
      <c r="C68" s="42" t="s">
        <v>169</v>
      </c>
      <c r="D68" s="41" t="s">
        <v>111</v>
      </c>
      <c r="E68" s="42" t="s">
        <v>174</v>
      </c>
      <c r="F68" s="43">
        <v>0.05043981481481482</v>
      </c>
      <c r="G68" s="41" t="str">
        <f t="shared" si="0"/>
        <v>7.16/km</v>
      </c>
      <c r="H68" s="44">
        <f t="shared" si="1"/>
        <v>0.02391203703703704</v>
      </c>
      <c r="I68" s="44">
        <f>F68-INDEX($F$5:$F$151,MATCH(D68,$D$5:$D$151,0))</f>
        <v>0.011435185185185187</v>
      </c>
    </row>
    <row r="69" spans="1:9" ht="15" customHeight="1">
      <c r="A69" s="14">
        <v>65</v>
      </c>
      <c r="B69" s="33" t="s">
        <v>136</v>
      </c>
      <c r="C69" s="33" t="s">
        <v>170</v>
      </c>
      <c r="D69" s="36" t="s">
        <v>24</v>
      </c>
      <c r="E69" s="33" t="s">
        <v>99</v>
      </c>
      <c r="F69" s="39">
        <v>0.05094907407407407</v>
      </c>
      <c r="G69" s="14" t="str">
        <f>TEXT(INT((HOUR(F69)*3600+MINUTE(F69)*60+SECOND(F69))/$I$3/60),"0")&amp;"."&amp;TEXT(MOD((HOUR(F69)*3600+MINUTE(F69)*60+SECOND(F69))/$I$3,60),"00")&amp;"/km"</f>
        <v>7.20/km</v>
      </c>
      <c r="H69" s="16">
        <f>F69-$F$5</f>
        <v>0.02442129629629629</v>
      </c>
      <c r="I69" s="16">
        <f>F69-INDEX($F$5:$F$151,MATCH(D69,$D$5:$D$151,0))</f>
        <v>0.022847222222222217</v>
      </c>
    </row>
    <row r="70" spans="1:9" ht="15" customHeight="1">
      <c r="A70" s="14">
        <v>66</v>
      </c>
      <c r="B70" s="33" t="s">
        <v>171</v>
      </c>
      <c r="C70" s="33" t="s">
        <v>55</v>
      </c>
      <c r="D70" s="36" t="s">
        <v>60</v>
      </c>
      <c r="E70" s="33" t="s">
        <v>99</v>
      </c>
      <c r="F70" s="39">
        <v>0.05219907407407407</v>
      </c>
      <c r="G70" s="14" t="str">
        <f>TEXT(INT((HOUR(F70)*3600+MINUTE(F70)*60+SECOND(F70))/$I$3/60),"0")&amp;"."&amp;TEXT(MOD((HOUR(F70)*3600+MINUTE(F70)*60+SECOND(F70))/$I$3,60),"00")&amp;"/km"</f>
        <v>7.31/km</v>
      </c>
      <c r="H70" s="16">
        <f>F70-$F$5</f>
        <v>0.025671296296296293</v>
      </c>
      <c r="I70" s="16">
        <f>F70-INDEX($F$5:$F$151,MATCH(D70,$D$5:$D$151,0))</f>
        <v>0.020127314814814813</v>
      </c>
    </row>
    <row r="71" spans="1:9" ht="15" customHeight="1">
      <c r="A71" s="18">
        <v>67</v>
      </c>
      <c r="B71" s="34" t="s">
        <v>172</v>
      </c>
      <c r="C71" s="34" t="s">
        <v>173</v>
      </c>
      <c r="D71" s="37" t="s">
        <v>60</v>
      </c>
      <c r="E71" s="34" t="s">
        <v>76</v>
      </c>
      <c r="F71" s="40">
        <v>0.05229166666666666</v>
      </c>
      <c r="G71" s="18" t="str">
        <f>TEXT(INT((HOUR(F71)*3600+MINUTE(F71)*60+SECOND(F71))/$I$3/60),"0")&amp;"."&amp;TEXT(MOD((HOUR(F71)*3600+MINUTE(F71)*60+SECOND(F71))/$I$3,60),"00")&amp;"/km"</f>
        <v>7.32/km</v>
      </c>
      <c r="H71" s="20">
        <f>F71-$F$5</f>
        <v>0.02576388888888888</v>
      </c>
      <c r="I71" s="20">
        <f>F71-INDEX($F$5:$F$151,MATCH(D71,$D$5:$D$151,0))</f>
        <v>0.0202199074074074</v>
      </c>
    </row>
  </sheetData>
  <autoFilter ref="A4:I7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pane ySplit="3" topLeftCell="BM4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Maratonina di Montelibretti</v>
      </c>
      <c r="B1" s="30"/>
      <c r="C1" s="30"/>
    </row>
    <row r="2" spans="1:3" ht="42" customHeight="1">
      <c r="A2" s="31" t="str">
        <f>Individuale!A3&amp;" km. "&amp;Individuale!I3</f>
        <v>Montelibretti (Roma) Italia - Domenica 18/11/2012 km. 10</v>
      </c>
      <c r="B2" s="31"/>
      <c r="C2" s="31"/>
    </row>
    <row r="3" spans="1:3" ht="24.75" customHeight="1">
      <c r="A3" s="21" t="s">
        <v>3</v>
      </c>
      <c r="B3" s="22" t="s">
        <v>7</v>
      </c>
      <c r="C3" s="22" t="s">
        <v>0</v>
      </c>
    </row>
    <row r="4" spans="1:3" ht="15" customHeight="1">
      <c r="A4" s="10">
        <v>1</v>
      </c>
      <c r="B4" s="11" t="s">
        <v>99</v>
      </c>
      <c r="C4" s="23">
        <v>6</v>
      </c>
    </row>
    <row r="5" spans="1:3" ht="15" customHeight="1">
      <c r="A5" s="14">
        <v>2</v>
      </c>
      <c r="B5" s="15" t="s">
        <v>50</v>
      </c>
      <c r="C5" s="24">
        <v>5</v>
      </c>
    </row>
    <row r="6" spans="1:3" ht="15" customHeight="1">
      <c r="A6" s="14">
        <v>3</v>
      </c>
      <c r="B6" s="15" t="s">
        <v>179</v>
      </c>
      <c r="C6" s="24">
        <v>4</v>
      </c>
    </row>
    <row r="7" spans="1:3" ht="15" customHeight="1">
      <c r="A7" s="14">
        <v>4</v>
      </c>
      <c r="B7" s="15" t="s">
        <v>57</v>
      </c>
      <c r="C7" s="24">
        <v>4</v>
      </c>
    </row>
    <row r="8" spans="1:3" ht="15" customHeight="1">
      <c r="A8" s="14">
        <v>5</v>
      </c>
      <c r="B8" s="15" t="s">
        <v>47</v>
      </c>
      <c r="C8" s="24">
        <v>4</v>
      </c>
    </row>
    <row r="9" spans="1:3" ht="15" customHeight="1">
      <c r="A9" s="14">
        <v>6</v>
      </c>
      <c r="B9" s="15" t="s">
        <v>76</v>
      </c>
      <c r="C9" s="24">
        <v>4</v>
      </c>
    </row>
    <row r="10" spans="1:3" ht="15" customHeight="1">
      <c r="A10" s="14">
        <v>7</v>
      </c>
      <c r="B10" s="15" t="s">
        <v>181</v>
      </c>
      <c r="C10" s="24">
        <v>3</v>
      </c>
    </row>
    <row r="11" spans="1:3" ht="15" customHeight="1">
      <c r="A11" s="14">
        <v>8</v>
      </c>
      <c r="B11" s="15" t="s">
        <v>37</v>
      </c>
      <c r="C11" s="24">
        <v>3</v>
      </c>
    </row>
    <row r="12" spans="1:3" ht="15" customHeight="1">
      <c r="A12" s="14">
        <v>9</v>
      </c>
      <c r="B12" s="15" t="s">
        <v>22</v>
      </c>
      <c r="C12" s="24">
        <v>3</v>
      </c>
    </row>
    <row r="13" spans="1:3" ht="15" customHeight="1">
      <c r="A13" s="41">
        <v>10</v>
      </c>
      <c r="B13" s="42" t="s">
        <v>174</v>
      </c>
      <c r="C13" s="45">
        <v>2</v>
      </c>
    </row>
    <row r="14" spans="1:3" ht="15" customHeight="1">
      <c r="A14" s="14">
        <v>11</v>
      </c>
      <c r="B14" s="15" t="s">
        <v>180</v>
      </c>
      <c r="C14" s="24">
        <v>2</v>
      </c>
    </row>
    <row r="15" spans="1:3" ht="15" customHeight="1">
      <c r="A15" s="14">
        <v>12</v>
      </c>
      <c r="B15" s="15" t="s">
        <v>182</v>
      </c>
      <c r="C15" s="24">
        <v>2</v>
      </c>
    </row>
    <row r="16" spans="1:3" ht="15" customHeight="1">
      <c r="A16" s="14">
        <v>13</v>
      </c>
      <c r="B16" s="15" t="s">
        <v>61</v>
      </c>
      <c r="C16" s="24">
        <v>2</v>
      </c>
    </row>
    <row r="17" spans="1:3" ht="15" customHeight="1">
      <c r="A17" s="14">
        <v>14</v>
      </c>
      <c r="B17" s="15" t="s">
        <v>53</v>
      </c>
      <c r="C17" s="24">
        <v>2</v>
      </c>
    </row>
    <row r="18" spans="1:3" ht="15" customHeight="1">
      <c r="A18" s="14">
        <v>15</v>
      </c>
      <c r="B18" s="15" t="s">
        <v>119</v>
      </c>
      <c r="C18" s="24">
        <v>2</v>
      </c>
    </row>
    <row r="19" spans="1:3" ht="15" customHeight="1">
      <c r="A19" s="14">
        <v>16</v>
      </c>
      <c r="B19" s="15" t="s">
        <v>15</v>
      </c>
      <c r="C19" s="24">
        <v>2</v>
      </c>
    </row>
    <row r="20" spans="1:3" ht="15" customHeight="1">
      <c r="A20" s="14">
        <v>17</v>
      </c>
      <c r="B20" s="15" t="s">
        <v>26</v>
      </c>
      <c r="C20" s="24">
        <v>2</v>
      </c>
    </row>
    <row r="21" spans="1:3" ht="15" customHeight="1">
      <c r="A21" s="14">
        <v>18</v>
      </c>
      <c r="B21" s="15" t="s">
        <v>116</v>
      </c>
      <c r="C21" s="24">
        <v>1</v>
      </c>
    </row>
    <row r="22" spans="1:3" ht="15" customHeight="1">
      <c r="A22" s="14">
        <v>19</v>
      </c>
      <c r="B22" s="15" t="s">
        <v>183</v>
      </c>
      <c r="C22" s="24">
        <v>1</v>
      </c>
    </row>
    <row r="23" spans="1:3" ht="15" customHeight="1">
      <c r="A23" s="14">
        <v>20</v>
      </c>
      <c r="B23" s="15" t="s">
        <v>177</v>
      </c>
      <c r="C23" s="24">
        <v>1</v>
      </c>
    </row>
    <row r="24" spans="1:3" ht="15" customHeight="1">
      <c r="A24" s="14">
        <v>21</v>
      </c>
      <c r="B24" s="15" t="s">
        <v>178</v>
      </c>
      <c r="C24" s="24">
        <v>1</v>
      </c>
    </row>
    <row r="25" spans="1:3" ht="15" customHeight="1">
      <c r="A25" s="14">
        <v>22</v>
      </c>
      <c r="B25" s="15" t="s">
        <v>144</v>
      </c>
      <c r="C25" s="24">
        <v>1</v>
      </c>
    </row>
    <row r="26" spans="1:3" ht="15" customHeight="1">
      <c r="A26" s="14">
        <v>23</v>
      </c>
      <c r="B26" s="15" t="s">
        <v>83</v>
      </c>
      <c r="C26" s="24">
        <v>1</v>
      </c>
    </row>
    <row r="27" spans="1:3" ht="15" customHeight="1">
      <c r="A27" s="14">
        <v>24</v>
      </c>
      <c r="B27" s="15" t="s">
        <v>18</v>
      </c>
      <c r="C27" s="24">
        <v>1</v>
      </c>
    </row>
    <row r="28" spans="1:3" ht="15" customHeight="1">
      <c r="A28" s="14">
        <v>25</v>
      </c>
      <c r="B28" s="15" t="s">
        <v>133</v>
      </c>
      <c r="C28" s="24">
        <v>1</v>
      </c>
    </row>
    <row r="29" spans="1:3" ht="15" customHeight="1">
      <c r="A29" s="14">
        <v>26</v>
      </c>
      <c r="B29" s="15" t="s">
        <v>30</v>
      </c>
      <c r="C29" s="24">
        <v>1</v>
      </c>
    </row>
    <row r="30" spans="1:3" ht="15" customHeight="1">
      <c r="A30" s="14">
        <v>27</v>
      </c>
      <c r="B30" s="15" t="s">
        <v>162</v>
      </c>
      <c r="C30" s="24">
        <v>1</v>
      </c>
    </row>
    <row r="31" spans="1:3" ht="15" customHeight="1">
      <c r="A31" s="14">
        <v>28</v>
      </c>
      <c r="B31" s="15" t="s">
        <v>130</v>
      </c>
      <c r="C31" s="24">
        <v>1</v>
      </c>
    </row>
    <row r="32" spans="1:3" ht="15" customHeight="1">
      <c r="A32" s="14">
        <v>29</v>
      </c>
      <c r="B32" s="15" t="s">
        <v>86</v>
      </c>
      <c r="C32" s="24">
        <v>1</v>
      </c>
    </row>
    <row r="33" spans="1:3" ht="15" customHeight="1">
      <c r="A33" s="14">
        <v>30</v>
      </c>
      <c r="B33" s="15" t="s">
        <v>105</v>
      </c>
      <c r="C33" s="24">
        <v>1</v>
      </c>
    </row>
    <row r="34" spans="1:3" ht="15" customHeight="1">
      <c r="A34" s="14">
        <v>31</v>
      </c>
      <c r="B34" s="15" t="s">
        <v>33</v>
      </c>
      <c r="C34" s="24">
        <v>1</v>
      </c>
    </row>
    <row r="35" spans="1:3" ht="15" customHeight="1">
      <c r="A35" s="18">
        <v>32</v>
      </c>
      <c r="B35" s="19" t="s">
        <v>64</v>
      </c>
      <c r="C35" s="25">
        <v>1</v>
      </c>
    </row>
    <row r="36" spans="1:3" ht="12.75">
      <c r="A36" s="26"/>
      <c r="B36" s="26"/>
      <c r="C36" s="26">
        <f>SUM(C4:C35)</f>
        <v>67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2012-11-22T13:56:11Z</dcterms:created>
  <dcterms:modified xsi:type="dcterms:W3CDTF">2012-11-22T13:56:11Z</dcterms:modified>
  <cp:category/>
  <cp:version/>
  <cp:contentType/>
  <cp:contentStatus/>
</cp:coreProperties>
</file>