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'Individuale'!$A$4:$I$76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<sst xmlns="http://schemas.openxmlformats.org/spreadsheetml/2006/main" count="326" uniqueCount="181">
  <si>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</si>
  <si>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</si>
  <si>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</si>
  <si>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</si>
  <si>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</si>
  <si>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</si>
  <si>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</si>
  <si>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</si>
  <si>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</si>
  <si>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</si>
  <si>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</si>
  <si>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5ª edizione</t>
  </si>
  <si>
    <t>Filipponi</t>
  </si>
  <si>
    <t>Luca</t>
  </si>
  <si>
    <t>A</t>
  </si>
  <si>
    <t>Far Oro</t>
  </si>
  <si>
    <t>Cerroni</t>
  </si>
  <si>
    <t>Umberto</t>
  </si>
  <si>
    <t>F</t>
  </si>
  <si>
    <t>Atletico Monterotondo</t>
  </si>
  <si>
    <t>D'antone</t>
  </si>
  <si>
    <t>Giuseppe</t>
  </si>
  <si>
    <t>G</t>
  </si>
  <si>
    <t>Atletica la Sbarra</t>
  </si>
  <si>
    <t xml:space="preserve">Capoccia </t>
  </si>
  <si>
    <t>Simone</t>
  </si>
  <si>
    <t>C</t>
  </si>
  <si>
    <t>S.S. Lazio Atletica</t>
  </si>
  <si>
    <t>Brideson</t>
  </si>
  <si>
    <t>Robert</t>
  </si>
  <si>
    <t>B</t>
  </si>
  <si>
    <t>Run Card</t>
  </si>
  <si>
    <t>Maniaci</t>
  </si>
  <si>
    <t>Vincenzo</t>
  </si>
  <si>
    <t>Rifondazione Podistica</t>
  </si>
  <si>
    <t>Ferrara</t>
  </si>
  <si>
    <t>Andrea</t>
  </si>
  <si>
    <t>Capannolo</t>
  </si>
  <si>
    <t>Valerio</t>
  </si>
  <si>
    <t>Vitamina Running</t>
  </si>
  <si>
    <t>Torriero</t>
  </si>
  <si>
    <t>Tommaso</t>
  </si>
  <si>
    <t>Atletica BioteKna</t>
  </si>
  <si>
    <t>Danese</t>
  </si>
  <si>
    <t>Giovanni</t>
  </si>
  <si>
    <t>D</t>
  </si>
  <si>
    <t>GSD lital</t>
  </si>
  <si>
    <t>Minella</t>
  </si>
  <si>
    <t>Diego</t>
  </si>
  <si>
    <t>Cat sport</t>
  </si>
  <si>
    <t>Di Giustino</t>
  </si>
  <si>
    <t>Marco</t>
  </si>
  <si>
    <t>Polisportiva Universita' foro italico</t>
  </si>
  <si>
    <t>Galletti</t>
  </si>
  <si>
    <t>Riccardo</t>
  </si>
  <si>
    <t>Perretta</t>
  </si>
  <si>
    <t>Emanuele</t>
  </si>
  <si>
    <t>Nulli</t>
  </si>
  <si>
    <t>Alessandro</t>
  </si>
  <si>
    <t>Ardizzi</t>
  </si>
  <si>
    <t>Mario</t>
  </si>
  <si>
    <t>Luccioli</t>
  </si>
  <si>
    <t>Daniele</t>
  </si>
  <si>
    <t>Ippolife</t>
  </si>
  <si>
    <t>Colamedici</t>
  </si>
  <si>
    <t>Ubaldo</t>
  </si>
  <si>
    <t>Atletico fiano romano</t>
  </si>
  <si>
    <t xml:space="preserve">Gabrielli </t>
  </si>
  <si>
    <t>Stefania</t>
  </si>
  <si>
    <t>FD</t>
  </si>
  <si>
    <t>Cima</t>
  </si>
  <si>
    <t>Spada</t>
  </si>
  <si>
    <t>Roberto</t>
  </si>
  <si>
    <t>Capria</t>
  </si>
  <si>
    <t>Massimo</t>
  </si>
  <si>
    <t>LAZIO RUNNER TEAM</t>
  </si>
  <si>
    <t>Vicalvi</t>
  </si>
  <si>
    <t>Gianluca</t>
  </si>
  <si>
    <t>L.B.M. Sport Team</t>
  </si>
  <si>
    <t>Pisanu</t>
  </si>
  <si>
    <t>Fiorenzo</t>
  </si>
  <si>
    <t>E</t>
  </si>
  <si>
    <t>Gloria</t>
  </si>
  <si>
    <t>Angelo</t>
  </si>
  <si>
    <t>Romano</t>
  </si>
  <si>
    <t>Alessia</t>
  </si>
  <si>
    <t>FC</t>
  </si>
  <si>
    <t>Atletica roma acqua acetosa</t>
  </si>
  <si>
    <t>Falato</t>
  </si>
  <si>
    <t>Sebastiano</t>
  </si>
  <si>
    <t>Gaccetta</t>
  </si>
  <si>
    <t>D'ettorre</t>
  </si>
  <si>
    <t>Alfieri</t>
  </si>
  <si>
    <t>Alberto</t>
  </si>
  <si>
    <t>Giambartolomei</t>
  </si>
  <si>
    <t>Paolo</t>
  </si>
  <si>
    <t>Capobianco</t>
  </si>
  <si>
    <t>Euplio</t>
  </si>
  <si>
    <t>Torresi</t>
  </si>
  <si>
    <t>Luigi</t>
  </si>
  <si>
    <t>Paolessi</t>
  </si>
  <si>
    <t>Paola</t>
  </si>
  <si>
    <t>FE</t>
  </si>
  <si>
    <t>Cipolloni</t>
  </si>
  <si>
    <t xml:space="preserve">Silvestrini </t>
  </si>
  <si>
    <t>Alessandra</t>
  </si>
  <si>
    <t>FF</t>
  </si>
  <si>
    <t>Brandiferri</t>
  </si>
  <si>
    <t>Giorgio</t>
  </si>
  <si>
    <t>Boni</t>
  </si>
  <si>
    <t>Attilio</t>
  </si>
  <si>
    <t>Scasseddu</t>
  </si>
  <si>
    <t>Carlo</t>
  </si>
  <si>
    <t>Sergola</t>
  </si>
  <si>
    <t>Maria Rita</t>
  </si>
  <si>
    <t>FG</t>
  </si>
  <si>
    <t>Amatori podistica terni</t>
  </si>
  <si>
    <t>Cherubini</t>
  </si>
  <si>
    <t>Galossi</t>
  </si>
  <si>
    <t>Azzurra</t>
  </si>
  <si>
    <t>FB</t>
  </si>
  <si>
    <t>Marcheggiani</t>
  </si>
  <si>
    <t>Domenico</t>
  </si>
  <si>
    <t>Ricciardi</t>
  </si>
  <si>
    <t>Irene</t>
  </si>
  <si>
    <t>Del Proposto</t>
  </si>
  <si>
    <t>Gianpaolo</t>
  </si>
  <si>
    <t>Caere Trekking</t>
  </si>
  <si>
    <t>Sabbatini</t>
  </si>
  <si>
    <t>Luciano</t>
  </si>
  <si>
    <t>Prosperi</t>
  </si>
  <si>
    <t>Barbara</t>
  </si>
  <si>
    <t>Buzzi</t>
  </si>
  <si>
    <t>Ademo</t>
  </si>
  <si>
    <t>Cannella</t>
  </si>
  <si>
    <t>De Vita</t>
  </si>
  <si>
    <t>Claudia</t>
  </si>
  <si>
    <t xml:space="preserve">Di Gaspare </t>
  </si>
  <si>
    <t>Michele</t>
  </si>
  <si>
    <t>Antonio</t>
  </si>
  <si>
    <t>Germana</t>
  </si>
  <si>
    <t>Marconi</t>
  </si>
  <si>
    <t>Francesco</t>
  </si>
  <si>
    <t>Pica</t>
  </si>
  <si>
    <t>H</t>
  </si>
  <si>
    <t>Albatros Roma</t>
  </si>
  <si>
    <t>De Silvestris</t>
  </si>
  <si>
    <t>Loreto</t>
  </si>
  <si>
    <t>I</t>
  </si>
  <si>
    <t>Ranalli</t>
  </si>
  <si>
    <t>Vito</t>
  </si>
  <si>
    <t>L</t>
  </si>
  <si>
    <t>Prelli</t>
  </si>
  <si>
    <t>Lonati</t>
  </si>
  <si>
    <t xml:space="preserve">Bonura </t>
  </si>
  <si>
    <t>Fanelli</t>
  </si>
  <si>
    <t>Adele</t>
  </si>
  <si>
    <t>Iannelli</t>
  </si>
  <si>
    <t>Cinzia</t>
  </si>
  <si>
    <t>Boccadori</t>
  </si>
  <si>
    <t>Caselli</t>
  </si>
  <si>
    <t>Paolelli</t>
  </si>
  <si>
    <t>Gustavo</t>
  </si>
  <si>
    <t>Scardaci</t>
  </si>
  <si>
    <t>Chiara</t>
  </si>
  <si>
    <t>Mariani</t>
  </si>
  <si>
    <t>Tiziana</t>
  </si>
  <si>
    <t>Rutolo</t>
  </si>
  <si>
    <t>Ferdinando</t>
  </si>
  <si>
    <t>K42 Roma</t>
  </si>
  <si>
    <t>Moscaelli</t>
  </si>
  <si>
    <t>Sonia</t>
  </si>
  <si>
    <t>Verni</t>
  </si>
  <si>
    <t>Michela</t>
  </si>
  <si>
    <t>bancari romani</t>
  </si>
  <si>
    <t>Pazziani</t>
  </si>
  <si>
    <t>Fabrizio</t>
  </si>
  <si>
    <t>Liboa</t>
  </si>
  <si>
    <t>Individuale</t>
  </si>
  <si>
    <t>La Corsa della Croce Rossa</t>
  </si>
  <si>
    <t>Monterotondo (RM) Italia - Domenica 04/09/2016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</si>
</sst>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>
      <alignment vertical="center"/>
    </xf>
    <xf numFmtId="0" fontId="7" fillId="0" borderId="33" xfId="0" applyNumberFormat="1" applyFont="1" applyFill="1" applyBorder="1" applyAlignment="1">
      <alignment vertical="center"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21" xfId="79" applyFont="1" applyFill="1" applyBorder="1" applyAlignment="1">
      <alignment horizontal="center" vertical="center"/>
      <protection/>
    </xf>
    <xf numFmtId="21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7" fillId="0" borderId="22" xfId="79" applyFont="1" applyFill="1" applyBorder="1" applyAlignment="1">
      <alignment horizontal="center" vertical="center"/>
      <protection/>
    </xf>
    <xf numFmtId="0" fontId="7" fillId="0" borderId="22" xfId="79" applyFont="1" applyFill="1" applyBorder="1" applyAlignment="1">
      <alignment vertical="center"/>
      <protection/>
    </xf>
    <xf numFmtId="21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2" xfId="79" applyFont="1" applyFill="1" applyBorder="1" applyAlignment="1">
      <alignment horizontal="left" vertical="center"/>
      <protection/>
    </xf>
    <xf numFmtId="0" fontId="7" fillId="0" borderId="23" xfId="79" applyFont="1" applyFill="1" applyBorder="1" applyAlignment="1">
      <alignment horizontal="center" vertical="center"/>
      <protection/>
    </xf>
    <xf numFmtId="0" fontId="7" fillId="0" borderId="23" xfId="79" applyFont="1" applyFill="1" applyBorder="1" applyAlignment="1">
      <alignment vertical="center"/>
      <protection/>
    </xf>
    <xf numFmtId="21" fontId="7" fillId="0" borderId="23" xfId="0" applyNumberFormat="1" applyFont="1" applyFill="1" applyBorder="1" applyAlignment="1" applyProtection="1">
      <alignment horizontal="center" vertical="center"/>
      <protection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_Iscritti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1" t="s">
        <v>179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</row>
    <row r="3" spans="1:9" ht="24" customHeight="1">
      <c r="A3" s="33" t="s">
        <v>180</v>
      </c>
      <c r="B3" s="33"/>
      <c r="C3" s="33"/>
      <c r="D3" s="33"/>
      <c r="E3" s="33"/>
      <c r="F3" s="33"/>
      <c r="G3" s="33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1" t="s">
        <v>12</v>
      </c>
      <c r="C5" s="41" t="s">
        <v>13</v>
      </c>
      <c r="D5" s="42" t="s">
        <v>14</v>
      </c>
      <c r="E5" s="21" t="s">
        <v>15</v>
      </c>
      <c r="F5" s="43">
        <v>0.02539351851851852</v>
      </c>
      <c r="G5" s="11" t="str">
        <f>TEXT(INT((HOUR(F5)*3600+MINUTE(F5)*60+SECOND(F5))/$I$3/60),"0")&amp;"."&amp;TEXT(MOD((HOUR(F5)*3600+MINUTE(F5)*60+SECOND(F5))/$I$3,60),"00")&amp;"/km"</f>
        <v>3.39/km</v>
      </c>
      <c r="H5" s="14">
        <f>F5-$F$5</f>
        <v>0</v>
      </c>
      <c r="I5" s="14">
        <f>F5-INDEX($F$5:$F$78,MATCH(D5,$D$5:$D$78,0))</f>
        <v>0</v>
      </c>
    </row>
    <row r="6" spans="1:9" s="10" customFormat="1" ht="15" customHeight="1">
      <c r="A6" s="12">
        <v>2</v>
      </c>
      <c r="B6" s="44" t="s">
        <v>16</v>
      </c>
      <c r="C6" s="44" t="s">
        <v>17</v>
      </c>
      <c r="D6" s="45" t="s">
        <v>18</v>
      </c>
      <c r="E6" s="46" t="s">
        <v>19</v>
      </c>
      <c r="F6" s="47">
        <v>0.026261574074074076</v>
      </c>
      <c r="G6" s="12" t="str">
        <f aca="true" t="shared" si="0" ref="G6:G21">TEXT(INT((HOUR(F6)*3600+MINUTE(F6)*60+SECOND(F6))/$I$3/60),"0")&amp;"."&amp;TEXT(MOD((HOUR(F6)*3600+MINUTE(F6)*60+SECOND(F6))/$I$3,60),"00")&amp;"/km"</f>
        <v>3.47/km</v>
      </c>
      <c r="H6" s="13">
        <f aca="true" t="shared" si="1" ref="H6:H21">F6-$F$5</f>
        <v>0.0008680555555555559</v>
      </c>
      <c r="I6" s="13">
        <f>F6-INDEX($F$5:$F$78,MATCH(D6,$D$5:$D$78,0))</f>
        <v>0</v>
      </c>
    </row>
    <row r="7" spans="1:9" s="10" customFormat="1" ht="15" customHeight="1">
      <c r="A7" s="12">
        <v>3</v>
      </c>
      <c r="B7" s="44" t="s">
        <v>20</v>
      </c>
      <c r="C7" s="44" t="s">
        <v>21</v>
      </c>
      <c r="D7" s="45" t="s">
        <v>22</v>
      </c>
      <c r="E7" s="46" t="s">
        <v>23</v>
      </c>
      <c r="F7" s="47">
        <v>0.026631944444444444</v>
      </c>
      <c r="G7" s="12" t="str">
        <f t="shared" si="0"/>
        <v>3.50/km</v>
      </c>
      <c r="H7" s="13">
        <f t="shared" si="1"/>
        <v>0.001238425925925924</v>
      </c>
      <c r="I7" s="13">
        <f>F7-INDEX($F$5:$F$78,MATCH(D7,$D$5:$D$78,0))</f>
        <v>0</v>
      </c>
    </row>
    <row r="8" spans="1:9" s="10" customFormat="1" ht="15" customHeight="1">
      <c r="A8" s="12">
        <v>4</v>
      </c>
      <c r="B8" s="44" t="s">
        <v>24</v>
      </c>
      <c r="C8" s="44" t="s">
        <v>25</v>
      </c>
      <c r="D8" s="45" t="s">
        <v>26</v>
      </c>
      <c r="E8" s="46" t="s">
        <v>27</v>
      </c>
      <c r="F8" s="47">
        <v>0.026875</v>
      </c>
      <c r="G8" s="12" t="str">
        <f t="shared" si="0"/>
        <v>3.52/km</v>
      </c>
      <c r="H8" s="13">
        <f t="shared" si="1"/>
        <v>0.0014814814814814795</v>
      </c>
      <c r="I8" s="13">
        <f>F8-INDEX($F$5:$F$78,MATCH(D8,$D$5:$D$78,0))</f>
        <v>0</v>
      </c>
    </row>
    <row r="9" spans="1:9" s="10" customFormat="1" ht="15" customHeight="1">
      <c r="A9" s="12">
        <v>5</v>
      </c>
      <c r="B9" s="44" t="s">
        <v>28</v>
      </c>
      <c r="C9" s="44" t="s">
        <v>29</v>
      </c>
      <c r="D9" s="45" t="s">
        <v>30</v>
      </c>
      <c r="E9" s="46" t="s">
        <v>31</v>
      </c>
      <c r="F9" s="47">
        <v>0.02736111111111111</v>
      </c>
      <c r="G9" s="12" t="str">
        <f t="shared" si="0"/>
        <v>3.56/km</v>
      </c>
      <c r="H9" s="13">
        <f t="shared" si="1"/>
        <v>0.0019675925925925902</v>
      </c>
      <c r="I9" s="13">
        <f>F9-INDEX($F$5:$F$78,MATCH(D9,$D$5:$D$78,0))</f>
        <v>0</v>
      </c>
    </row>
    <row r="10" spans="1:9" s="10" customFormat="1" ht="15" customHeight="1">
      <c r="A10" s="12">
        <v>6</v>
      </c>
      <c r="B10" s="44" t="s">
        <v>32</v>
      </c>
      <c r="C10" s="44" t="s">
        <v>33</v>
      </c>
      <c r="D10" s="45" t="s">
        <v>18</v>
      </c>
      <c r="E10" s="46" t="s">
        <v>34</v>
      </c>
      <c r="F10" s="47">
        <v>0.027719907407407405</v>
      </c>
      <c r="G10" s="12" t="str">
        <f t="shared" si="0"/>
        <v>3.60/km</v>
      </c>
      <c r="H10" s="13">
        <f t="shared" si="1"/>
        <v>0.002326388888888885</v>
      </c>
      <c r="I10" s="13">
        <f>F10-INDEX($F$5:$F$78,MATCH(D10,$D$5:$D$78,0))</f>
        <v>0.0014583333333333288</v>
      </c>
    </row>
    <row r="11" spans="1:9" s="10" customFormat="1" ht="15" customHeight="1">
      <c r="A11" s="12">
        <v>7</v>
      </c>
      <c r="B11" s="44" t="s">
        <v>35</v>
      </c>
      <c r="C11" s="44" t="s">
        <v>36</v>
      </c>
      <c r="D11" s="45" t="s">
        <v>26</v>
      </c>
      <c r="E11" s="46" t="s">
        <v>19</v>
      </c>
      <c r="F11" s="47">
        <v>0.027974537037037034</v>
      </c>
      <c r="G11" s="12" t="str">
        <f t="shared" si="0"/>
        <v>4.02/km</v>
      </c>
      <c r="H11" s="13">
        <f t="shared" si="1"/>
        <v>0.0025810185185185137</v>
      </c>
      <c r="I11" s="13">
        <f>F11-INDEX($F$5:$F$78,MATCH(D11,$D$5:$D$78,0))</f>
        <v>0.0010995370370370343</v>
      </c>
    </row>
    <row r="12" spans="1:9" s="10" customFormat="1" ht="15" customHeight="1">
      <c r="A12" s="12">
        <v>8</v>
      </c>
      <c r="B12" s="44" t="s">
        <v>37</v>
      </c>
      <c r="C12" s="44" t="s">
        <v>38</v>
      </c>
      <c r="D12" s="45" t="s">
        <v>26</v>
      </c>
      <c r="E12" s="46" t="s">
        <v>39</v>
      </c>
      <c r="F12" s="47">
        <v>0.02802083333333333</v>
      </c>
      <c r="G12" s="12" t="str">
        <f t="shared" si="0"/>
        <v>4.02/km</v>
      </c>
      <c r="H12" s="13">
        <f t="shared" si="1"/>
        <v>0.0026273148148148115</v>
      </c>
      <c r="I12" s="13">
        <f>F12-INDEX($F$5:$F$78,MATCH(D12,$D$5:$D$78,0))</f>
        <v>0.001145833333333332</v>
      </c>
    </row>
    <row r="13" spans="1:9" s="10" customFormat="1" ht="15" customHeight="1">
      <c r="A13" s="12">
        <v>9</v>
      </c>
      <c r="B13" s="44" t="s">
        <v>40</v>
      </c>
      <c r="C13" s="44" t="s">
        <v>41</v>
      </c>
      <c r="D13" s="45" t="s">
        <v>14</v>
      </c>
      <c r="E13" s="22" t="s">
        <v>42</v>
      </c>
      <c r="F13" s="47">
        <v>0.028530092592592593</v>
      </c>
      <c r="G13" s="12" t="str">
        <f t="shared" si="0"/>
        <v>4.07/km</v>
      </c>
      <c r="H13" s="13">
        <f t="shared" si="1"/>
        <v>0.003136574074074073</v>
      </c>
      <c r="I13" s="13">
        <f>F13-INDEX($F$5:$F$78,MATCH(D13,$D$5:$D$78,0))</f>
        <v>0.003136574074074073</v>
      </c>
    </row>
    <row r="14" spans="1:9" s="10" customFormat="1" ht="15" customHeight="1">
      <c r="A14" s="12">
        <v>10</v>
      </c>
      <c r="B14" s="44" t="s">
        <v>43</v>
      </c>
      <c r="C14" s="44" t="s">
        <v>44</v>
      </c>
      <c r="D14" s="45" t="s">
        <v>45</v>
      </c>
      <c r="E14" s="22" t="s">
        <v>46</v>
      </c>
      <c r="F14" s="47">
        <v>0.02871527777777778</v>
      </c>
      <c r="G14" s="12" t="str">
        <f t="shared" si="0"/>
        <v>4.08/km</v>
      </c>
      <c r="H14" s="13">
        <f t="shared" si="1"/>
        <v>0.0033217592592592604</v>
      </c>
      <c r="I14" s="13">
        <f>F14-INDEX($F$5:$F$78,MATCH(D14,$D$5:$D$78,0))</f>
        <v>0</v>
      </c>
    </row>
    <row r="15" spans="1:9" s="10" customFormat="1" ht="15" customHeight="1">
      <c r="A15" s="12">
        <v>11</v>
      </c>
      <c r="B15" s="44" t="s">
        <v>47</v>
      </c>
      <c r="C15" s="44" t="s">
        <v>48</v>
      </c>
      <c r="D15" s="45" t="s">
        <v>26</v>
      </c>
      <c r="E15" s="48" t="s">
        <v>49</v>
      </c>
      <c r="F15" s="47">
        <v>0.029143518518518517</v>
      </c>
      <c r="G15" s="12" t="str">
        <f t="shared" si="0"/>
        <v>4.12/km</v>
      </c>
      <c r="H15" s="13">
        <f t="shared" si="1"/>
        <v>0.0037499999999999964</v>
      </c>
      <c r="I15" s="13">
        <f>F15-INDEX($F$5:$F$78,MATCH(D15,$D$5:$D$78,0))</f>
        <v>0.002268518518518517</v>
      </c>
    </row>
    <row r="16" spans="1:9" s="10" customFormat="1" ht="15" customHeight="1">
      <c r="A16" s="12">
        <v>12</v>
      </c>
      <c r="B16" s="44" t="s">
        <v>50</v>
      </c>
      <c r="C16" s="44" t="s">
        <v>51</v>
      </c>
      <c r="D16" s="45" t="s">
        <v>18</v>
      </c>
      <c r="E16" s="48" t="s">
        <v>52</v>
      </c>
      <c r="F16" s="47">
        <v>0.029166666666666664</v>
      </c>
      <c r="G16" s="12" t="str">
        <f t="shared" si="0"/>
        <v>4.12/km</v>
      </c>
      <c r="H16" s="13">
        <f t="shared" si="1"/>
        <v>0.0037731481481481435</v>
      </c>
      <c r="I16" s="13">
        <f>F16-INDEX($F$5:$F$78,MATCH(D16,$D$5:$D$78,0))</f>
        <v>0.0029050925925925876</v>
      </c>
    </row>
    <row r="17" spans="1:9" s="10" customFormat="1" ht="15" customHeight="1">
      <c r="A17" s="12">
        <v>13</v>
      </c>
      <c r="B17" s="44" t="s">
        <v>53</v>
      </c>
      <c r="C17" s="44" t="s">
        <v>54</v>
      </c>
      <c r="D17" s="45" t="s">
        <v>45</v>
      </c>
      <c r="E17" s="46" t="s">
        <v>19</v>
      </c>
      <c r="F17" s="47">
        <v>0.02960648148148148</v>
      </c>
      <c r="G17" s="12" t="str">
        <f t="shared" si="0"/>
        <v>4.16/km</v>
      </c>
      <c r="H17" s="13">
        <f t="shared" si="1"/>
        <v>0.00421296296296296</v>
      </c>
      <c r="I17" s="13">
        <f>F17-INDEX($F$5:$F$78,MATCH(D17,$D$5:$D$78,0))</f>
        <v>0.0008912037037036996</v>
      </c>
    </row>
    <row r="18" spans="1:9" s="10" customFormat="1" ht="15" customHeight="1">
      <c r="A18" s="12">
        <v>14</v>
      </c>
      <c r="B18" s="44" t="s">
        <v>55</v>
      </c>
      <c r="C18" s="44" t="s">
        <v>56</v>
      </c>
      <c r="D18" s="45" t="s">
        <v>26</v>
      </c>
      <c r="E18" s="46" t="s">
        <v>19</v>
      </c>
      <c r="F18" s="47">
        <v>0.02960648148148148</v>
      </c>
      <c r="G18" s="12" t="str">
        <f t="shared" si="0"/>
        <v>4.16/km</v>
      </c>
      <c r="H18" s="13">
        <f t="shared" si="1"/>
        <v>0.00421296296296296</v>
      </c>
      <c r="I18" s="13">
        <f>F18-INDEX($F$5:$F$78,MATCH(D18,$D$5:$D$78,0))</f>
        <v>0.0027314814814814806</v>
      </c>
    </row>
    <row r="19" spans="1:9" s="10" customFormat="1" ht="15" customHeight="1">
      <c r="A19" s="12">
        <v>15</v>
      </c>
      <c r="B19" s="44" t="s">
        <v>57</v>
      </c>
      <c r="C19" s="44" t="s">
        <v>58</v>
      </c>
      <c r="D19" s="45" t="s">
        <v>18</v>
      </c>
      <c r="E19" s="48" t="s">
        <v>34</v>
      </c>
      <c r="F19" s="47">
        <v>0.02974537037037037</v>
      </c>
      <c r="G19" s="12" t="str">
        <f t="shared" si="0"/>
        <v>4.17/km</v>
      </c>
      <c r="H19" s="13">
        <f t="shared" si="1"/>
        <v>0.00435185185185185</v>
      </c>
      <c r="I19" s="13">
        <f>F19-INDEX($F$5:$F$78,MATCH(D19,$D$5:$D$78,0))</f>
        <v>0.003483796296296294</v>
      </c>
    </row>
    <row r="20" spans="1:9" s="10" customFormat="1" ht="15" customHeight="1">
      <c r="A20" s="12">
        <v>16</v>
      </c>
      <c r="B20" s="44" t="s">
        <v>59</v>
      </c>
      <c r="C20" s="44" t="s">
        <v>60</v>
      </c>
      <c r="D20" s="45" t="s">
        <v>22</v>
      </c>
      <c r="E20" s="46" t="s">
        <v>23</v>
      </c>
      <c r="F20" s="47">
        <v>0.029861111111111113</v>
      </c>
      <c r="G20" s="12" t="str">
        <f t="shared" si="0"/>
        <v>4.18/km</v>
      </c>
      <c r="H20" s="13">
        <f t="shared" si="1"/>
        <v>0.0044675925925925924</v>
      </c>
      <c r="I20" s="13">
        <f>F20-INDEX($F$5:$F$78,MATCH(D20,$D$5:$D$78,0))</f>
        <v>0.0032291666666666684</v>
      </c>
    </row>
    <row r="21" spans="1:9" ht="15" customHeight="1">
      <c r="A21" s="12">
        <v>17</v>
      </c>
      <c r="B21" s="44" t="s">
        <v>61</v>
      </c>
      <c r="C21" s="44" t="s">
        <v>62</v>
      </c>
      <c r="D21" s="45" t="s">
        <v>26</v>
      </c>
      <c r="E21" s="22" t="s">
        <v>63</v>
      </c>
      <c r="F21" s="47">
        <v>0.02988425925925926</v>
      </c>
      <c r="G21" s="12" t="str">
        <f t="shared" si="0"/>
        <v>4.18/km</v>
      </c>
      <c r="H21" s="13">
        <f t="shared" si="1"/>
        <v>0.00449074074074074</v>
      </c>
      <c r="I21" s="13">
        <f>F21-INDEX($F$5:$F$78,MATCH(D21,$D$5:$D$78,0))</f>
        <v>0.00300925925925926</v>
      </c>
    </row>
    <row r="22" spans="1:9" ht="15" customHeight="1">
      <c r="A22" s="12">
        <v>18</v>
      </c>
      <c r="B22" s="44" t="s">
        <v>64</v>
      </c>
      <c r="C22" s="44" t="s">
        <v>65</v>
      </c>
      <c r="D22" s="45" t="s">
        <v>45</v>
      </c>
      <c r="E22" s="22" t="s">
        <v>66</v>
      </c>
      <c r="F22" s="47">
        <v>0.029942129629629628</v>
      </c>
      <c r="G22" s="12" t="str">
        <f aca="true" t="shared" si="2" ref="G22:G36">TEXT(INT((HOUR(F22)*3600+MINUTE(F22)*60+SECOND(F22))/$I$3/60),"0")&amp;"."&amp;TEXT(MOD((HOUR(F22)*3600+MINUTE(F22)*60+SECOND(F22))/$I$3,60),"00")&amp;"/km"</f>
        <v>4.19/km</v>
      </c>
      <c r="H22" s="13">
        <f aca="true" t="shared" si="3" ref="H22:H36">F22-$F$5</f>
        <v>0.0045486111111111074</v>
      </c>
      <c r="I22" s="13">
        <f>F22-INDEX($F$5:$F$78,MATCH(D22,$D$5:$D$78,0))</f>
        <v>0.001226851851851847</v>
      </c>
    </row>
    <row r="23" spans="1:9" ht="15" customHeight="1">
      <c r="A23" s="12">
        <v>19</v>
      </c>
      <c r="B23" s="44" t="s">
        <v>67</v>
      </c>
      <c r="C23" s="44" t="s">
        <v>68</v>
      </c>
      <c r="D23" s="45" t="s">
        <v>69</v>
      </c>
      <c r="E23" s="46" t="s">
        <v>23</v>
      </c>
      <c r="F23" s="47">
        <v>0.029965277777777775</v>
      </c>
      <c r="G23" s="12" t="str">
        <f t="shared" si="2"/>
        <v>4.19/km</v>
      </c>
      <c r="H23" s="13">
        <f t="shared" si="3"/>
        <v>0.004571759259259255</v>
      </c>
      <c r="I23" s="13">
        <f>F23-INDEX($F$5:$F$78,MATCH(D23,$D$5:$D$78,0))</f>
        <v>0</v>
      </c>
    </row>
    <row r="24" spans="1:9" ht="15" customHeight="1">
      <c r="A24" s="12">
        <v>20</v>
      </c>
      <c r="B24" s="44" t="s">
        <v>70</v>
      </c>
      <c r="C24" s="44" t="s">
        <v>36</v>
      </c>
      <c r="D24" s="45" t="s">
        <v>45</v>
      </c>
      <c r="E24" s="46" t="s">
        <v>19</v>
      </c>
      <c r="F24" s="47">
        <v>0.030648148148148147</v>
      </c>
      <c r="G24" s="12" t="str">
        <f t="shared" si="2"/>
        <v>4.25/km</v>
      </c>
      <c r="H24" s="13">
        <f t="shared" si="3"/>
        <v>0.0052546296296296265</v>
      </c>
      <c r="I24" s="13">
        <f>F24-INDEX($F$5:$F$78,MATCH(D24,$D$5:$D$78,0))</f>
        <v>0.001932870370370366</v>
      </c>
    </row>
    <row r="25" spans="1:9" ht="15" customHeight="1">
      <c r="A25" s="12">
        <v>21</v>
      </c>
      <c r="B25" s="44" t="s">
        <v>71</v>
      </c>
      <c r="C25" s="44" t="s">
        <v>72</v>
      </c>
      <c r="D25" s="45" t="s">
        <v>30</v>
      </c>
      <c r="E25" s="22" t="s">
        <v>63</v>
      </c>
      <c r="F25" s="47">
        <v>0.030694444444444444</v>
      </c>
      <c r="G25" s="12" t="str">
        <f t="shared" si="2"/>
        <v>4.25/km</v>
      </c>
      <c r="H25" s="13">
        <f t="shared" si="3"/>
        <v>0.005300925925925924</v>
      </c>
      <c r="I25" s="13">
        <f>F25-INDEX($F$5:$F$78,MATCH(D25,$D$5:$D$78,0))</f>
        <v>0.003333333333333334</v>
      </c>
    </row>
    <row r="26" spans="1:9" ht="15" customHeight="1">
      <c r="A26" s="12">
        <v>22</v>
      </c>
      <c r="B26" s="44" t="s">
        <v>73</v>
      </c>
      <c r="C26" s="44" t="s">
        <v>74</v>
      </c>
      <c r="D26" s="45" t="s">
        <v>22</v>
      </c>
      <c r="E26" s="22" t="s">
        <v>75</v>
      </c>
      <c r="F26" s="47">
        <v>0.030891203703703702</v>
      </c>
      <c r="G26" s="12" t="str">
        <f t="shared" si="2"/>
        <v>4.27/km</v>
      </c>
      <c r="H26" s="13">
        <f t="shared" si="3"/>
        <v>0.005497685185185182</v>
      </c>
      <c r="I26" s="13">
        <f>F26-INDEX($F$5:$F$78,MATCH(D26,$D$5:$D$78,0))</f>
        <v>0.004259259259259258</v>
      </c>
    </row>
    <row r="27" spans="1:9" ht="15" customHeight="1">
      <c r="A27" s="12">
        <v>23</v>
      </c>
      <c r="B27" s="44" t="s">
        <v>76</v>
      </c>
      <c r="C27" s="44" t="s">
        <v>77</v>
      </c>
      <c r="D27" s="45" t="s">
        <v>26</v>
      </c>
      <c r="E27" s="46" t="s">
        <v>78</v>
      </c>
      <c r="F27" s="47">
        <v>0.0312962962962963</v>
      </c>
      <c r="G27" s="12" t="str">
        <f t="shared" si="2"/>
        <v>4.30/km</v>
      </c>
      <c r="H27" s="13">
        <f t="shared" si="3"/>
        <v>0.005902777777777781</v>
      </c>
      <c r="I27" s="13">
        <f>F27-INDEX($F$5:$F$78,MATCH(D27,$D$5:$D$78,0))</f>
        <v>0.004421296296296302</v>
      </c>
    </row>
    <row r="28" spans="1:9" ht="15" customHeight="1">
      <c r="A28" s="12">
        <v>24</v>
      </c>
      <c r="B28" s="44" t="s">
        <v>79</v>
      </c>
      <c r="C28" s="44" t="s">
        <v>80</v>
      </c>
      <c r="D28" s="45" t="s">
        <v>81</v>
      </c>
      <c r="E28" s="46" t="s">
        <v>19</v>
      </c>
      <c r="F28" s="47">
        <v>0.03159722222222222</v>
      </c>
      <c r="G28" s="12" t="str">
        <f t="shared" si="2"/>
        <v>4.33/km</v>
      </c>
      <c r="H28" s="13">
        <f t="shared" si="3"/>
        <v>0.006203703703703701</v>
      </c>
      <c r="I28" s="13">
        <f>F28-INDEX($F$5:$F$78,MATCH(D28,$D$5:$D$78,0))</f>
        <v>0</v>
      </c>
    </row>
    <row r="29" spans="1:9" ht="15" customHeight="1">
      <c r="A29" s="12">
        <v>25</v>
      </c>
      <c r="B29" s="44" t="s">
        <v>82</v>
      </c>
      <c r="C29" s="44" t="s">
        <v>83</v>
      </c>
      <c r="D29" s="45" t="s">
        <v>30</v>
      </c>
      <c r="E29" s="46" t="s">
        <v>19</v>
      </c>
      <c r="F29" s="47">
        <v>0.03164351851851852</v>
      </c>
      <c r="G29" s="12" t="str">
        <f t="shared" si="2"/>
        <v>4.33/km</v>
      </c>
      <c r="H29" s="13">
        <f t="shared" si="3"/>
        <v>0.006250000000000002</v>
      </c>
      <c r="I29" s="13">
        <f>F29-INDEX($F$5:$F$78,MATCH(D29,$D$5:$D$78,0))</f>
        <v>0.004282407407407412</v>
      </c>
    </row>
    <row r="30" spans="1:9" ht="15" customHeight="1">
      <c r="A30" s="12">
        <v>26</v>
      </c>
      <c r="B30" s="44" t="s">
        <v>84</v>
      </c>
      <c r="C30" s="44" t="s">
        <v>85</v>
      </c>
      <c r="D30" s="45" t="s">
        <v>86</v>
      </c>
      <c r="E30" s="46" t="s">
        <v>87</v>
      </c>
      <c r="F30" s="47">
        <v>0.03170138888888889</v>
      </c>
      <c r="G30" s="12" t="str">
        <f t="shared" si="2"/>
        <v>4.34/km</v>
      </c>
      <c r="H30" s="13">
        <f t="shared" si="3"/>
        <v>0.00630787037037037</v>
      </c>
      <c r="I30" s="13">
        <f>F30-INDEX($F$5:$F$78,MATCH(D30,$D$5:$D$78,0))</f>
        <v>0</v>
      </c>
    </row>
    <row r="31" spans="1:9" ht="15" customHeight="1">
      <c r="A31" s="12">
        <v>27</v>
      </c>
      <c r="B31" s="44" t="s">
        <v>88</v>
      </c>
      <c r="C31" s="44" t="s">
        <v>89</v>
      </c>
      <c r="D31" s="45" t="s">
        <v>18</v>
      </c>
      <c r="E31" s="46" t="s">
        <v>19</v>
      </c>
      <c r="F31" s="47">
        <v>0.0319212962962963</v>
      </c>
      <c r="G31" s="12" t="str">
        <f t="shared" si="2"/>
        <v>4.36/km</v>
      </c>
      <c r="H31" s="13">
        <f t="shared" si="3"/>
        <v>0.006527777777777782</v>
      </c>
      <c r="I31" s="13">
        <f>F31-INDEX($F$5:$F$78,MATCH(D31,$D$5:$D$78,0))</f>
        <v>0.005659722222222226</v>
      </c>
    </row>
    <row r="32" spans="1:9" ht="15" customHeight="1">
      <c r="A32" s="12">
        <v>28</v>
      </c>
      <c r="B32" s="44" t="s">
        <v>90</v>
      </c>
      <c r="C32" s="44" t="s">
        <v>84</v>
      </c>
      <c r="D32" s="45" t="s">
        <v>45</v>
      </c>
      <c r="E32" s="22" t="s">
        <v>75</v>
      </c>
      <c r="F32" s="47">
        <v>0.03203703703703704</v>
      </c>
      <c r="G32" s="12" t="str">
        <f t="shared" si="2"/>
        <v>4.37/km</v>
      </c>
      <c r="H32" s="13">
        <f t="shared" si="3"/>
        <v>0.006643518518518517</v>
      </c>
      <c r="I32" s="13">
        <f>F32-INDEX($F$5:$F$78,MATCH(D32,$D$5:$D$78,0))</f>
        <v>0.003321759259259257</v>
      </c>
    </row>
    <row r="33" spans="1:9" ht="15" customHeight="1">
      <c r="A33" s="12">
        <v>29</v>
      </c>
      <c r="B33" s="44" t="s">
        <v>91</v>
      </c>
      <c r="C33" s="44" t="s">
        <v>21</v>
      </c>
      <c r="D33" s="45" t="s">
        <v>26</v>
      </c>
      <c r="E33" s="46" t="s">
        <v>19</v>
      </c>
      <c r="F33" s="47">
        <v>0.03226851851851852</v>
      </c>
      <c r="G33" s="12" t="str">
        <f t="shared" si="2"/>
        <v>4.39/km</v>
      </c>
      <c r="H33" s="13">
        <f t="shared" si="3"/>
        <v>0.006875000000000003</v>
      </c>
      <c r="I33" s="13">
        <f>F33-INDEX($F$5:$F$78,MATCH(D33,$D$5:$D$78,0))</f>
        <v>0.005393518518518523</v>
      </c>
    </row>
    <row r="34" spans="1:9" ht="15" customHeight="1">
      <c r="A34" s="12">
        <v>30</v>
      </c>
      <c r="B34" s="44" t="s">
        <v>92</v>
      </c>
      <c r="C34" s="44" t="s">
        <v>93</v>
      </c>
      <c r="D34" s="45" t="s">
        <v>22</v>
      </c>
      <c r="E34" s="46" t="s">
        <v>23</v>
      </c>
      <c r="F34" s="47">
        <v>0.03239583333333333</v>
      </c>
      <c r="G34" s="12" t="str">
        <f t="shared" si="2"/>
        <v>4.40/km</v>
      </c>
      <c r="H34" s="13">
        <f t="shared" si="3"/>
        <v>0.007002314814814812</v>
      </c>
      <c r="I34" s="13">
        <f>F34-INDEX($F$5:$F$78,MATCH(D34,$D$5:$D$78,0))</f>
        <v>0.005763888888888888</v>
      </c>
    </row>
    <row r="35" spans="1:9" ht="15" customHeight="1">
      <c r="A35" s="12">
        <v>31</v>
      </c>
      <c r="B35" s="44" t="s">
        <v>94</v>
      </c>
      <c r="C35" s="44" t="s">
        <v>95</v>
      </c>
      <c r="D35" s="45" t="s">
        <v>81</v>
      </c>
      <c r="E35" s="22" t="s">
        <v>46</v>
      </c>
      <c r="F35" s="47">
        <v>0.03243055555555556</v>
      </c>
      <c r="G35" s="12" t="str">
        <f t="shared" si="2"/>
        <v>4.40/km</v>
      </c>
      <c r="H35" s="13">
        <f t="shared" si="3"/>
        <v>0.0070370370370370396</v>
      </c>
      <c r="I35" s="13">
        <f>F35-INDEX($F$5:$F$78,MATCH(D35,$D$5:$D$78,0))</f>
        <v>0.0008333333333333387</v>
      </c>
    </row>
    <row r="36" spans="1:9" ht="15" customHeight="1">
      <c r="A36" s="12">
        <v>32</v>
      </c>
      <c r="B36" s="48" t="s">
        <v>96</v>
      </c>
      <c r="C36" s="48" t="s">
        <v>97</v>
      </c>
      <c r="D36" s="45" t="s">
        <v>45</v>
      </c>
      <c r="E36" s="46" t="s">
        <v>19</v>
      </c>
      <c r="F36" s="47">
        <v>0.03252314814814815</v>
      </c>
      <c r="G36" s="12" t="str">
        <f t="shared" si="2"/>
        <v>4.41/km</v>
      </c>
      <c r="H36" s="13">
        <f t="shared" si="3"/>
        <v>0.007129629629629628</v>
      </c>
      <c r="I36" s="13">
        <f>F36-INDEX($F$5:$F$78,MATCH(D36,$D$5:$D$78,0))</f>
        <v>0.0038078703703703677</v>
      </c>
    </row>
    <row r="37" spans="1:9" ht="15" customHeight="1">
      <c r="A37" s="12">
        <v>33</v>
      </c>
      <c r="B37" s="44" t="s">
        <v>98</v>
      </c>
      <c r="C37" s="44" t="s">
        <v>99</v>
      </c>
      <c r="D37" s="45" t="s">
        <v>22</v>
      </c>
      <c r="E37" s="22" t="s">
        <v>75</v>
      </c>
      <c r="F37" s="47">
        <v>0.0328125</v>
      </c>
      <c r="G37" s="12" t="str">
        <f aca="true" t="shared" si="4" ref="G37:G43">TEXT(INT((HOUR(F37)*3600+MINUTE(F37)*60+SECOND(F37))/$I$3/60),"0")&amp;"."&amp;TEXT(MOD((HOUR(F37)*3600+MINUTE(F37)*60+SECOND(F37))/$I$3,60),"00")&amp;"/km"</f>
        <v>4.44/km</v>
      </c>
      <c r="H37" s="13">
        <f aca="true" t="shared" si="5" ref="H37:H43">F37-$F$5</f>
        <v>0.007418981481481481</v>
      </c>
      <c r="I37" s="13">
        <f>F37-INDEX($F$5:$F$78,MATCH(D37,$D$5:$D$78,0))</f>
        <v>0.006180555555555557</v>
      </c>
    </row>
    <row r="38" spans="1:9" ht="15" customHeight="1">
      <c r="A38" s="12">
        <v>34</v>
      </c>
      <c r="B38" s="44" t="s">
        <v>100</v>
      </c>
      <c r="C38" s="44" t="s">
        <v>101</v>
      </c>
      <c r="D38" s="45" t="s">
        <v>102</v>
      </c>
      <c r="E38" s="46" t="s">
        <v>34</v>
      </c>
      <c r="F38" s="47">
        <v>0.0337037037037037</v>
      </c>
      <c r="G38" s="12" t="str">
        <f t="shared" si="4"/>
        <v>4.51/km</v>
      </c>
      <c r="H38" s="13">
        <f t="shared" si="5"/>
        <v>0.008310185185185181</v>
      </c>
      <c r="I38" s="13">
        <f>F38-INDEX($F$5:$F$78,MATCH(D38,$D$5:$D$78,0))</f>
        <v>0</v>
      </c>
    </row>
    <row r="39" spans="1:9" ht="15" customHeight="1">
      <c r="A39" s="12">
        <v>35</v>
      </c>
      <c r="B39" s="44" t="s">
        <v>103</v>
      </c>
      <c r="C39" s="44" t="s">
        <v>54</v>
      </c>
      <c r="D39" s="45" t="s">
        <v>18</v>
      </c>
      <c r="E39" s="46" t="s">
        <v>23</v>
      </c>
      <c r="F39" s="47">
        <v>0.033935185185185186</v>
      </c>
      <c r="G39" s="12" t="str">
        <f t="shared" si="4"/>
        <v>4.53/km</v>
      </c>
      <c r="H39" s="13">
        <f t="shared" si="5"/>
        <v>0.008541666666666666</v>
      </c>
      <c r="I39" s="13">
        <f>F39-INDEX($F$5:$F$78,MATCH(D39,$D$5:$D$78,0))</f>
        <v>0.00767361111111111</v>
      </c>
    </row>
    <row r="40" spans="1:9" ht="15" customHeight="1">
      <c r="A40" s="12">
        <v>36</v>
      </c>
      <c r="B40" s="29" t="s">
        <v>104</v>
      </c>
      <c r="C40" s="29" t="s">
        <v>105</v>
      </c>
      <c r="D40" s="45" t="s">
        <v>106</v>
      </c>
      <c r="E40" s="46" t="s">
        <v>27</v>
      </c>
      <c r="F40" s="47">
        <v>0.03399305555555556</v>
      </c>
      <c r="G40" s="12" t="str">
        <f t="shared" si="4"/>
        <v>4.54/km</v>
      </c>
      <c r="H40" s="13">
        <f t="shared" si="5"/>
        <v>0.008599537037037041</v>
      </c>
      <c r="I40" s="13">
        <f>F40-INDEX($F$5:$F$78,MATCH(D40,$D$5:$D$78,0))</f>
        <v>0</v>
      </c>
    </row>
    <row r="41" spans="1:9" ht="15" customHeight="1">
      <c r="A41" s="12">
        <v>37</v>
      </c>
      <c r="B41" s="44" t="s">
        <v>107</v>
      </c>
      <c r="C41" s="44" t="s">
        <v>108</v>
      </c>
      <c r="D41" s="45" t="s">
        <v>30</v>
      </c>
      <c r="E41" s="46" t="s">
        <v>19</v>
      </c>
      <c r="F41" s="47">
        <v>0.034212962962962966</v>
      </c>
      <c r="G41" s="12" t="str">
        <f t="shared" si="4"/>
        <v>4.56/km</v>
      </c>
      <c r="H41" s="13">
        <f t="shared" si="5"/>
        <v>0.008819444444444446</v>
      </c>
      <c r="I41" s="13">
        <f>F41-INDEX($F$5:$F$78,MATCH(D41,$D$5:$D$78,0))</f>
        <v>0.0068518518518518555</v>
      </c>
    </row>
    <row r="42" spans="1:9" ht="15" customHeight="1">
      <c r="A42" s="12">
        <v>38</v>
      </c>
      <c r="B42" s="44" t="s">
        <v>109</v>
      </c>
      <c r="C42" s="44" t="s">
        <v>110</v>
      </c>
      <c r="D42" s="45" t="s">
        <v>26</v>
      </c>
      <c r="E42" s="46" t="s">
        <v>19</v>
      </c>
      <c r="F42" s="47">
        <v>0.03435185185185185</v>
      </c>
      <c r="G42" s="12" t="str">
        <f t="shared" si="4"/>
        <v>4.57/km</v>
      </c>
      <c r="H42" s="13">
        <f t="shared" si="5"/>
        <v>0.008958333333333329</v>
      </c>
      <c r="I42" s="13">
        <f>F42-INDEX($F$5:$F$78,MATCH(D42,$D$5:$D$78,0))</f>
        <v>0.007476851851851849</v>
      </c>
    </row>
    <row r="43" spans="1:9" ht="15" customHeight="1">
      <c r="A43" s="12">
        <v>39</v>
      </c>
      <c r="B43" s="29" t="s">
        <v>111</v>
      </c>
      <c r="C43" s="29" t="s">
        <v>112</v>
      </c>
      <c r="D43" s="45" t="s">
        <v>18</v>
      </c>
      <c r="E43" s="46" t="s">
        <v>19</v>
      </c>
      <c r="F43" s="47">
        <v>0.03449074074074074</v>
      </c>
      <c r="G43" s="12" t="str">
        <f t="shared" si="4"/>
        <v>4.58/km</v>
      </c>
      <c r="H43" s="13">
        <f t="shared" si="5"/>
        <v>0.009097222222222218</v>
      </c>
      <c r="I43" s="13">
        <f>F43-INDEX($F$5:$F$78,MATCH(D43,$D$5:$D$78,0))</f>
        <v>0.008229166666666662</v>
      </c>
    </row>
    <row r="44" spans="1:9" ht="15" customHeight="1">
      <c r="A44" s="12">
        <v>40</v>
      </c>
      <c r="B44" s="44" t="s">
        <v>113</v>
      </c>
      <c r="C44" s="44" t="s">
        <v>114</v>
      </c>
      <c r="D44" s="45" t="s">
        <v>115</v>
      </c>
      <c r="E44" s="46" t="s">
        <v>116</v>
      </c>
      <c r="F44" s="47">
        <v>0.034525462962962966</v>
      </c>
      <c r="G44" s="12" t="str">
        <f aca="true" t="shared" si="6" ref="G44:G65">TEXT(INT((HOUR(F44)*3600+MINUTE(F44)*60+SECOND(F44))/$I$3/60),"0")&amp;"."&amp;TEXT(MOD((HOUR(F44)*3600+MINUTE(F44)*60+SECOND(F44))/$I$3,60),"00")&amp;"/km"</f>
        <v>4.58/km</v>
      </c>
      <c r="H44" s="13">
        <f aca="true" t="shared" si="7" ref="H44:H65">F44-$F$5</f>
        <v>0.009131944444444446</v>
      </c>
      <c r="I44" s="13">
        <f>F44-INDEX($F$5:$F$78,MATCH(D44,$D$5:$D$78,0))</f>
        <v>0</v>
      </c>
    </row>
    <row r="45" spans="1:9" ht="15" customHeight="1">
      <c r="A45" s="12">
        <v>41</v>
      </c>
      <c r="B45" s="48" t="s">
        <v>117</v>
      </c>
      <c r="C45" s="48" t="s">
        <v>99</v>
      </c>
      <c r="D45" s="45" t="s">
        <v>22</v>
      </c>
      <c r="E45" s="46" t="s">
        <v>19</v>
      </c>
      <c r="F45" s="47">
        <v>0.03523148148148148</v>
      </c>
      <c r="G45" s="12" t="str">
        <f t="shared" si="6"/>
        <v>5.04/km</v>
      </c>
      <c r="H45" s="13">
        <f t="shared" si="7"/>
        <v>0.009837962962962962</v>
      </c>
      <c r="I45" s="13">
        <f>F45-INDEX($F$5:$F$78,MATCH(D45,$D$5:$D$78,0))</f>
        <v>0.008599537037037037</v>
      </c>
    </row>
    <row r="46" spans="1:9" ht="15" customHeight="1">
      <c r="A46" s="12">
        <v>42</v>
      </c>
      <c r="B46" s="44" t="s">
        <v>118</v>
      </c>
      <c r="C46" s="44" t="s">
        <v>119</v>
      </c>
      <c r="D46" s="45" t="s">
        <v>120</v>
      </c>
      <c r="E46" s="22" t="s">
        <v>63</v>
      </c>
      <c r="F46" s="47">
        <v>0.03532407407407407</v>
      </c>
      <c r="G46" s="12" t="str">
        <f t="shared" si="6"/>
        <v>5.05/km</v>
      </c>
      <c r="H46" s="13">
        <f t="shared" si="7"/>
        <v>0.00993055555555555</v>
      </c>
      <c r="I46" s="13">
        <f>F46-INDEX($F$5:$F$78,MATCH(D46,$D$5:$D$78,0))</f>
        <v>0</v>
      </c>
    </row>
    <row r="47" spans="1:9" ht="15" customHeight="1">
      <c r="A47" s="12">
        <v>43</v>
      </c>
      <c r="B47" s="44" t="s">
        <v>121</v>
      </c>
      <c r="C47" s="44" t="s">
        <v>122</v>
      </c>
      <c r="D47" s="45" t="s">
        <v>81</v>
      </c>
      <c r="E47" s="22" t="s">
        <v>63</v>
      </c>
      <c r="F47" s="47">
        <v>0.03552083333333333</v>
      </c>
      <c r="G47" s="12" t="str">
        <f t="shared" si="6"/>
        <v>5.07/km</v>
      </c>
      <c r="H47" s="13">
        <f t="shared" si="7"/>
        <v>0.010127314814814808</v>
      </c>
      <c r="I47" s="13">
        <f>F47-INDEX($F$5:$F$78,MATCH(D47,$D$5:$D$78,0))</f>
        <v>0.003923611111111107</v>
      </c>
    </row>
    <row r="48" spans="1:9" ht="15" customHeight="1">
      <c r="A48" s="12">
        <v>44</v>
      </c>
      <c r="B48" s="44" t="s">
        <v>123</v>
      </c>
      <c r="C48" s="44" t="s">
        <v>124</v>
      </c>
      <c r="D48" s="45" t="s">
        <v>120</v>
      </c>
      <c r="E48" s="22" t="s">
        <v>63</v>
      </c>
      <c r="F48" s="47">
        <v>0.035543981481481475</v>
      </c>
      <c r="G48" s="12" t="str">
        <f t="shared" si="6"/>
        <v>5.07/km</v>
      </c>
      <c r="H48" s="13">
        <f t="shared" si="7"/>
        <v>0.010150462962962955</v>
      </c>
      <c r="I48" s="13">
        <f>F48-INDEX($F$5:$F$78,MATCH(D48,$D$5:$D$78,0))</f>
        <v>0.00021990740740740478</v>
      </c>
    </row>
    <row r="49" spans="1:9" ht="15" customHeight="1">
      <c r="A49" s="12">
        <v>45</v>
      </c>
      <c r="B49" s="48" t="s">
        <v>125</v>
      </c>
      <c r="C49" s="48" t="s">
        <v>126</v>
      </c>
      <c r="D49" s="45" t="s">
        <v>81</v>
      </c>
      <c r="E49" s="46" t="s">
        <v>127</v>
      </c>
      <c r="F49" s="47">
        <v>0.035729166666666666</v>
      </c>
      <c r="G49" s="12" t="str">
        <f t="shared" si="6"/>
        <v>5.09/km</v>
      </c>
      <c r="H49" s="13">
        <f t="shared" si="7"/>
        <v>0.010335648148148146</v>
      </c>
      <c r="I49" s="13">
        <f>F49-INDEX($F$5:$F$78,MATCH(D49,$D$5:$D$78,0))</f>
        <v>0.004131944444444445</v>
      </c>
    </row>
    <row r="50" spans="1:9" ht="15" customHeight="1">
      <c r="A50" s="12">
        <v>46</v>
      </c>
      <c r="B50" s="44" t="s">
        <v>128</v>
      </c>
      <c r="C50" s="44" t="s">
        <v>129</v>
      </c>
      <c r="D50" s="45" t="s">
        <v>22</v>
      </c>
      <c r="E50" s="22" t="s">
        <v>75</v>
      </c>
      <c r="F50" s="47">
        <v>0.035787037037037034</v>
      </c>
      <c r="G50" s="12" t="str">
        <f t="shared" si="6"/>
        <v>5.09/km</v>
      </c>
      <c r="H50" s="13">
        <f t="shared" si="7"/>
        <v>0.010393518518518514</v>
      </c>
      <c r="I50" s="13">
        <f>F50-INDEX($F$5:$F$78,MATCH(D50,$D$5:$D$78,0))</f>
        <v>0.00915509259259259</v>
      </c>
    </row>
    <row r="51" spans="1:9" ht="15" customHeight="1">
      <c r="A51" s="12">
        <v>47</v>
      </c>
      <c r="B51" s="29" t="s">
        <v>130</v>
      </c>
      <c r="C51" s="29" t="s">
        <v>131</v>
      </c>
      <c r="D51" s="45" t="s">
        <v>69</v>
      </c>
      <c r="E51" s="22" t="s">
        <v>63</v>
      </c>
      <c r="F51" s="47">
        <v>0.03599537037037037</v>
      </c>
      <c r="G51" s="12" t="str">
        <f t="shared" si="6"/>
        <v>5.11/km</v>
      </c>
      <c r="H51" s="13">
        <f t="shared" si="7"/>
        <v>0.010601851851851852</v>
      </c>
      <c r="I51" s="13">
        <f>F51-INDEX($F$5:$F$78,MATCH(D51,$D$5:$D$78,0))</f>
        <v>0.006030092592592597</v>
      </c>
    </row>
    <row r="52" spans="1:9" ht="15" customHeight="1">
      <c r="A52" s="12">
        <v>48</v>
      </c>
      <c r="B52" s="44" t="s">
        <v>132</v>
      </c>
      <c r="C52" s="44" t="s">
        <v>133</v>
      </c>
      <c r="D52" s="45" t="s">
        <v>18</v>
      </c>
      <c r="E52" s="46" t="s">
        <v>19</v>
      </c>
      <c r="F52" s="47">
        <v>0.036041666666666666</v>
      </c>
      <c r="G52" s="12" t="str">
        <f t="shared" si="6"/>
        <v>5.11/km</v>
      </c>
      <c r="H52" s="13">
        <f t="shared" si="7"/>
        <v>0.010648148148148146</v>
      </c>
      <c r="I52" s="13">
        <f>F52-INDEX($F$5:$F$78,MATCH(D52,$D$5:$D$78,0))</f>
        <v>0.00978009259259259</v>
      </c>
    </row>
    <row r="53" spans="1:9" ht="15" customHeight="1">
      <c r="A53" s="12">
        <v>49</v>
      </c>
      <c r="B53" s="44" t="s">
        <v>134</v>
      </c>
      <c r="C53" s="44" t="s">
        <v>36</v>
      </c>
      <c r="D53" s="45" t="s">
        <v>26</v>
      </c>
      <c r="E53" s="46" t="s">
        <v>19</v>
      </c>
      <c r="F53" s="47">
        <v>0.036099537037037034</v>
      </c>
      <c r="G53" s="12" t="str">
        <f t="shared" si="6"/>
        <v>5.12/km</v>
      </c>
      <c r="H53" s="13">
        <f t="shared" si="7"/>
        <v>0.010706018518518514</v>
      </c>
      <c r="I53" s="13">
        <f>F53-INDEX($F$5:$F$78,MATCH(D53,$D$5:$D$78,0))</f>
        <v>0.009224537037037035</v>
      </c>
    </row>
    <row r="54" spans="1:9" ht="15" customHeight="1">
      <c r="A54" s="12">
        <v>50</v>
      </c>
      <c r="B54" s="44" t="s">
        <v>135</v>
      </c>
      <c r="C54" s="44" t="s">
        <v>136</v>
      </c>
      <c r="D54" s="45" t="s">
        <v>120</v>
      </c>
      <c r="E54" s="46" t="s">
        <v>19</v>
      </c>
      <c r="F54" s="47">
        <v>0.036099537037037034</v>
      </c>
      <c r="G54" s="12" t="str">
        <f t="shared" si="6"/>
        <v>5.12/km</v>
      </c>
      <c r="H54" s="13">
        <f t="shared" si="7"/>
        <v>0.010706018518518514</v>
      </c>
      <c r="I54" s="13">
        <f>F54-INDEX($F$5:$F$78,MATCH(D54,$D$5:$D$78,0))</f>
        <v>0.0007754629629629639</v>
      </c>
    </row>
    <row r="55" spans="1:9" ht="15" customHeight="1">
      <c r="A55" s="12">
        <v>51</v>
      </c>
      <c r="B55" s="44" t="s">
        <v>137</v>
      </c>
      <c r="C55" s="44" t="s">
        <v>138</v>
      </c>
      <c r="D55" s="45" t="s">
        <v>81</v>
      </c>
      <c r="E55" s="22" t="s">
        <v>75</v>
      </c>
      <c r="F55" s="47">
        <v>0.03630787037037037</v>
      </c>
      <c r="G55" s="12" t="str">
        <f t="shared" si="6"/>
        <v>5.14/km</v>
      </c>
      <c r="H55" s="13">
        <f t="shared" si="7"/>
        <v>0.010914351851851852</v>
      </c>
      <c r="I55" s="13">
        <f>F55-INDEX($F$5:$F$78,MATCH(D55,$D$5:$D$78,0))</f>
        <v>0.004710648148148151</v>
      </c>
    </row>
    <row r="56" spans="1:9" ht="15" customHeight="1">
      <c r="A56" s="12">
        <v>52</v>
      </c>
      <c r="B56" s="29" t="s">
        <v>84</v>
      </c>
      <c r="C56" s="29" t="s">
        <v>139</v>
      </c>
      <c r="D56" s="45" t="s">
        <v>26</v>
      </c>
      <c r="E56" s="46" t="s">
        <v>19</v>
      </c>
      <c r="F56" s="47">
        <v>0.03631944444444444</v>
      </c>
      <c r="G56" s="12" t="str">
        <f t="shared" si="6"/>
        <v>5.14/km</v>
      </c>
      <c r="H56" s="13">
        <f t="shared" si="7"/>
        <v>0.010925925925925919</v>
      </c>
      <c r="I56" s="13">
        <f>F56-INDEX($F$5:$F$78,MATCH(D56,$D$5:$D$78,0))</f>
        <v>0.00944444444444444</v>
      </c>
    </row>
    <row r="57" spans="1:9" ht="15" customHeight="1">
      <c r="A57" s="12">
        <v>53</v>
      </c>
      <c r="B57" s="44" t="s">
        <v>88</v>
      </c>
      <c r="C57" s="44" t="s">
        <v>140</v>
      </c>
      <c r="D57" s="45" t="s">
        <v>120</v>
      </c>
      <c r="E57" s="46" t="s">
        <v>19</v>
      </c>
      <c r="F57" s="47">
        <v>0.036377314814814814</v>
      </c>
      <c r="G57" s="12" t="str">
        <f t="shared" si="6"/>
        <v>5.14/km</v>
      </c>
      <c r="H57" s="13">
        <f t="shared" si="7"/>
        <v>0.010983796296296294</v>
      </c>
      <c r="I57" s="13">
        <f>F57-INDEX($F$5:$F$78,MATCH(D57,$D$5:$D$78,0))</f>
        <v>0.0010532407407407435</v>
      </c>
    </row>
    <row r="58" spans="1:9" ht="15" customHeight="1">
      <c r="A58" s="12">
        <v>54</v>
      </c>
      <c r="B58" s="29" t="s">
        <v>141</v>
      </c>
      <c r="C58" s="29" t="s">
        <v>142</v>
      </c>
      <c r="D58" s="45" t="s">
        <v>81</v>
      </c>
      <c r="E58" s="46" t="s">
        <v>19</v>
      </c>
      <c r="F58" s="47">
        <v>0.03743055555555556</v>
      </c>
      <c r="G58" s="12" t="str">
        <f t="shared" si="6"/>
        <v>5.23/km</v>
      </c>
      <c r="H58" s="13">
        <f t="shared" si="7"/>
        <v>0.012037037037037037</v>
      </c>
      <c r="I58" s="13">
        <f>F58-INDEX($F$5:$F$78,MATCH(D58,$D$5:$D$78,0))</f>
        <v>0.005833333333333336</v>
      </c>
    </row>
    <row r="59" spans="1:9" ht="15" customHeight="1">
      <c r="A59" s="12">
        <v>55</v>
      </c>
      <c r="B59" s="29" t="s">
        <v>143</v>
      </c>
      <c r="C59" s="29" t="s">
        <v>89</v>
      </c>
      <c r="D59" s="45" t="s">
        <v>144</v>
      </c>
      <c r="E59" s="46" t="s">
        <v>145</v>
      </c>
      <c r="F59" s="47">
        <v>0.037453703703703704</v>
      </c>
      <c r="G59" s="12" t="str">
        <f t="shared" si="6"/>
        <v>5.24/km</v>
      </c>
      <c r="H59" s="13">
        <f t="shared" si="7"/>
        <v>0.012060185185185184</v>
      </c>
      <c r="I59" s="13">
        <f>F59-INDEX($F$5:$F$78,MATCH(D59,$D$5:$D$78,0))</f>
        <v>0</v>
      </c>
    </row>
    <row r="60" spans="1:9" ht="15" customHeight="1">
      <c r="A60" s="12">
        <v>56</v>
      </c>
      <c r="B60" s="29" t="s">
        <v>146</v>
      </c>
      <c r="C60" s="29" t="s">
        <v>147</v>
      </c>
      <c r="D60" s="45" t="s">
        <v>148</v>
      </c>
      <c r="E60" s="46" t="s">
        <v>19</v>
      </c>
      <c r="F60" s="47">
        <v>0.03858796296296297</v>
      </c>
      <c r="G60" s="12" t="str">
        <f t="shared" si="6"/>
        <v>5.33/km</v>
      </c>
      <c r="H60" s="13">
        <f t="shared" si="7"/>
        <v>0.01319444444444445</v>
      </c>
      <c r="I60" s="13">
        <f>F60-INDEX($F$5:$F$78,MATCH(D60,$D$5:$D$78,0))</f>
        <v>0</v>
      </c>
    </row>
    <row r="61" spans="1:9" ht="15" customHeight="1">
      <c r="A61" s="12">
        <v>57</v>
      </c>
      <c r="B61" s="44" t="s">
        <v>149</v>
      </c>
      <c r="C61" s="44" t="s">
        <v>150</v>
      </c>
      <c r="D61" s="45" t="s">
        <v>151</v>
      </c>
      <c r="E61" s="46" t="s">
        <v>19</v>
      </c>
      <c r="F61" s="47">
        <v>0.038796296296296294</v>
      </c>
      <c r="G61" s="12" t="str">
        <f t="shared" si="6"/>
        <v>5.35/km</v>
      </c>
      <c r="H61" s="13">
        <f t="shared" si="7"/>
        <v>0.013402777777777774</v>
      </c>
      <c r="I61" s="13">
        <f>F61-INDEX($F$5:$F$78,MATCH(D61,$D$5:$D$78,0))</f>
        <v>0</v>
      </c>
    </row>
    <row r="62" spans="1:9" ht="15" customHeight="1">
      <c r="A62" s="12">
        <v>58</v>
      </c>
      <c r="B62" s="44" t="s">
        <v>152</v>
      </c>
      <c r="C62" s="44" t="s">
        <v>21</v>
      </c>
      <c r="D62" s="45" t="s">
        <v>45</v>
      </c>
      <c r="E62" s="46" t="s">
        <v>31</v>
      </c>
      <c r="F62" s="47">
        <v>0.03893518518518519</v>
      </c>
      <c r="G62" s="12" t="str">
        <f t="shared" si="6"/>
        <v>5.36/km</v>
      </c>
      <c r="H62" s="13">
        <f t="shared" si="7"/>
        <v>0.01354166666666667</v>
      </c>
      <c r="I62" s="13">
        <f>F62-INDEX($F$5:$F$78,MATCH(D62,$D$5:$D$78,0))</f>
        <v>0.01021990740740741</v>
      </c>
    </row>
    <row r="63" spans="1:9" ht="15" customHeight="1">
      <c r="A63" s="12">
        <v>59</v>
      </c>
      <c r="B63" s="44" t="s">
        <v>153</v>
      </c>
      <c r="C63" s="44" t="s">
        <v>58</v>
      </c>
      <c r="D63" s="45" t="s">
        <v>45</v>
      </c>
      <c r="E63" s="46" t="s">
        <v>31</v>
      </c>
      <c r="F63" s="47">
        <v>0.03893518518518519</v>
      </c>
      <c r="G63" s="12" t="str">
        <f t="shared" si="6"/>
        <v>5.36/km</v>
      </c>
      <c r="H63" s="13">
        <f t="shared" si="7"/>
        <v>0.01354166666666667</v>
      </c>
      <c r="I63" s="13">
        <f>F63-INDEX($F$5:$F$78,MATCH(D63,$D$5:$D$78,0))</f>
        <v>0.01021990740740741</v>
      </c>
    </row>
    <row r="64" spans="1:9" ht="15" customHeight="1">
      <c r="A64" s="12">
        <v>60</v>
      </c>
      <c r="B64" s="48" t="s">
        <v>154</v>
      </c>
      <c r="C64" s="48" t="s">
        <v>21</v>
      </c>
      <c r="D64" s="45" t="s">
        <v>30</v>
      </c>
      <c r="E64" s="46" t="s">
        <v>19</v>
      </c>
      <c r="F64" s="47">
        <v>0.03918981481481481</v>
      </c>
      <c r="G64" s="12" t="str">
        <f t="shared" si="6"/>
        <v>5.39/km</v>
      </c>
      <c r="H64" s="13">
        <f t="shared" si="7"/>
        <v>0.01379629629629629</v>
      </c>
      <c r="I64" s="13">
        <f>F64-INDEX($F$5:$F$78,MATCH(D64,$D$5:$D$78,0))</f>
        <v>0.011828703703703699</v>
      </c>
    </row>
    <row r="65" spans="1:9" ht="15" customHeight="1">
      <c r="A65" s="12">
        <v>61</v>
      </c>
      <c r="B65" s="48" t="s">
        <v>155</v>
      </c>
      <c r="C65" s="48" t="s">
        <v>156</v>
      </c>
      <c r="D65" s="45" t="s">
        <v>69</v>
      </c>
      <c r="E65" s="46" t="s">
        <v>19</v>
      </c>
      <c r="F65" s="47">
        <v>0.040671296296296296</v>
      </c>
      <c r="G65" s="12" t="str">
        <f t="shared" si="6"/>
        <v>5.51/km</v>
      </c>
      <c r="H65" s="13">
        <f t="shared" si="7"/>
        <v>0.015277777777777776</v>
      </c>
      <c r="I65" s="13">
        <f>F65-INDEX($F$5:$F$78,MATCH(D65,$D$5:$D$78,0))</f>
        <v>0.010706018518518521</v>
      </c>
    </row>
    <row r="66" spans="1:9" ht="15" customHeight="1">
      <c r="A66" s="12">
        <v>62</v>
      </c>
      <c r="B66" s="48" t="s">
        <v>157</v>
      </c>
      <c r="C66" s="48" t="s">
        <v>158</v>
      </c>
      <c r="D66" s="45" t="s">
        <v>106</v>
      </c>
      <c r="E66" s="46" t="s">
        <v>19</v>
      </c>
      <c r="F66" s="47">
        <v>0.04071759259259259</v>
      </c>
      <c r="G66" s="12" t="str">
        <f aca="true" t="shared" si="8" ref="G66:G75">TEXT(INT((HOUR(F66)*3600+MINUTE(F66)*60+SECOND(F66))/$I$3/60),"0")&amp;"."&amp;TEXT(MOD((HOUR(F66)*3600+MINUTE(F66)*60+SECOND(F66))/$I$3,60),"00")&amp;"/km"</f>
        <v>5.52/km</v>
      </c>
      <c r="H66" s="13">
        <f aca="true" t="shared" si="9" ref="H66:H75">F66-$F$5</f>
        <v>0.01532407407407407</v>
      </c>
      <c r="I66" s="13">
        <f>F66-INDEX($F$5:$F$78,MATCH(D66,$D$5:$D$78,0))</f>
        <v>0.006724537037037029</v>
      </c>
    </row>
    <row r="67" spans="1:9" ht="15" customHeight="1">
      <c r="A67" s="12">
        <v>63</v>
      </c>
      <c r="B67" s="44" t="s">
        <v>159</v>
      </c>
      <c r="C67" s="44" t="s">
        <v>99</v>
      </c>
      <c r="D67" s="45" t="s">
        <v>144</v>
      </c>
      <c r="E67" s="46" t="s">
        <v>19</v>
      </c>
      <c r="F67" s="47">
        <v>0.04253472222222222</v>
      </c>
      <c r="G67" s="12" t="str">
        <f t="shared" si="8"/>
        <v>6.08/km</v>
      </c>
      <c r="H67" s="13">
        <f t="shared" si="9"/>
        <v>0.017141203703703697</v>
      </c>
      <c r="I67" s="13">
        <f>F67-INDEX($F$5:$F$78,MATCH(D67,$D$5:$D$78,0))</f>
        <v>0.0050810185185185125</v>
      </c>
    </row>
    <row r="68" spans="1:9" ht="15" customHeight="1">
      <c r="A68" s="12">
        <v>64</v>
      </c>
      <c r="B68" s="44" t="s">
        <v>160</v>
      </c>
      <c r="C68" s="44" t="s">
        <v>13</v>
      </c>
      <c r="D68" s="45" t="s">
        <v>30</v>
      </c>
      <c r="E68" s="22" t="s">
        <v>63</v>
      </c>
      <c r="F68" s="47">
        <v>0.04400462962962962</v>
      </c>
      <c r="G68" s="12" t="str">
        <f t="shared" si="8"/>
        <v>6.20/km</v>
      </c>
      <c r="H68" s="13">
        <f t="shared" si="9"/>
        <v>0.018611111111111103</v>
      </c>
      <c r="I68" s="13">
        <f>F68-INDEX($F$5:$F$78,MATCH(D68,$D$5:$D$78,0))</f>
        <v>0.016643518518518512</v>
      </c>
    </row>
    <row r="69" spans="1:9" ht="15" customHeight="1">
      <c r="A69" s="12">
        <v>65</v>
      </c>
      <c r="B69" s="44" t="s">
        <v>161</v>
      </c>
      <c r="C69" s="44" t="s">
        <v>162</v>
      </c>
      <c r="D69" s="45" t="s">
        <v>18</v>
      </c>
      <c r="E69" s="22" t="s">
        <v>178</v>
      </c>
      <c r="F69" s="47">
        <v>0.0440162037037037</v>
      </c>
      <c r="G69" s="12" t="str">
        <f t="shared" si="8"/>
        <v>6.20/km</v>
      </c>
      <c r="H69" s="13">
        <f t="shared" si="9"/>
        <v>0.018622685185185183</v>
      </c>
      <c r="I69" s="13">
        <f>F69-INDEX($F$5:$F$78,MATCH(D69,$D$5:$D$78,0))</f>
        <v>0.017754629629629627</v>
      </c>
    </row>
    <row r="70" spans="1:9" ht="15" customHeight="1">
      <c r="A70" s="12">
        <v>66</v>
      </c>
      <c r="B70" s="44" t="s">
        <v>163</v>
      </c>
      <c r="C70" s="44" t="s">
        <v>164</v>
      </c>
      <c r="D70" s="45" t="s">
        <v>69</v>
      </c>
      <c r="E70" s="22" t="s">
        <v>63</v>
      </c>
      <c r="F70" s="47">
        <v>0.04402777777777778</v>
      </c>
      <c r="G70" s="12" t="str">
        <f t="shared" si="8"/>
        <v>6.20/km</v>
      </c>
      <c r="H70" s="13">
        <f t="shared" si="9"/>
        <v>0.018634259259259257</v>
      </c>
      <c r="I70" s="13">
        <f>F70-INDEX($F$5:$F$78,MATCH(D70,$D$5:$D$78,0))</f>
        <v>0.014062500000000002</v>
      </c>
    </row>
    <row r="71" spans="1:9" ht="15" customHeight="1">
      <c r="A71" s="12">
        <v>67</v>
      </c>
      <c r="B71" s="44" t="s">
        <v>165</v>
      </c>
      <c r="C71" s="44" t="s">
        <v>166</v>
      </c>
      <c r="D71" s="45" t="s">
        <v>115</v>
      </c>
      <c r="E71" s="22" t="s">
        <v>75</v>
      </c>
      <c r="F71" s="47">
        <v>0.044375</v>
      </c>
      <c r="G71" s="12" t="str">
        <f t="shared" si="8"/>
        <v>6.23/km</v>
      </c>
      <c r="H71" s="13">
        <f t="shared" si="9"/>
        <v>0.018981481481481478</v>
      </c>
      <c r="I71" s="13">
        <f>F71-INDEX($F$5:$F$78,MATCH(D71,$D$5:$D$78,0))</f>
        <v>0.009849537037037032</v>
      </c>
    </row>
    <row r="72" spans="1:9" ht="15" customHeight="1">
      <c r="A72" s="12">
        <v>68</v>
      </c>
      <c r="B72" s="44" t="s">
        <v>167</v>
      </c>
      <c r="C72" s="44" t="s">
        <v>168</v>
      </c>
      <c r="D72" s="45" t="s">
        <v>148</v>
      </c>
      <c r="E72" s="46" t="s">
        <v>169</v>
      </c>
      <c r="F72" s="47">
        <v>0.045428240740740734</v>
      </c>
      <c r="G72" s="12" t="str">
        <f t="shared" si="8"/>
        <v>6.33/km</v>
      </c>
      <c r="H72" s="13">
        <f t="shared" si="9"/>
        <v>0.020034722222222214</v>
      </c>
      <c r="I72" s="13">
        <f>F72-INDEX($F$5:$F$78,MATCH(D72,$D$5:$D$78,0))</f>
        <v>0.006840277777777765</v>
      </c>
    </row>
    <row r="73" spans="1:9" ht="15" customHeight="1">
      <c r="A73" s="12">
        <v>69</v>
      </c>
      <c r="B73" s="44" t="s">
        <v>170</v>
      </c>
      <c r="C73" s="44" t="s">
        <v>171</v>
      </c>
      <c r="D73" s="45" t="s">
        <v>120</v>
      </c>
      <c r="E73" s="46" t="s">
        <v>19</v>
      </c>
      <c r="F73" s="47">
        <v>0.04898148148148148</v>
      </c>
      <c r="G73" s="12" t="str">
        <f t="shared" si="8"/>
        <v>7.03/km</v>
      </c>
      <c r="H73" s="13">
        <f t="shared" si="9"/>
        <v>0.02358796296296296</v>
      </c>
      <c r="I73" s="13">
        <f>F73-INDEX($F$5:$F$78,MATCH(D73,$D$5:$D$78,0))</f>
        <v>0.01365740740740741</v>
      </c>
    </row>
    <row r="74" spans="1:9" ht="15" customHeight="1">
      <c r="A74" s="12">
        <v>70</v>
      </c>
      <c r="B74" s="44" t="s">
        <v>172</v>
      </c>
      <c r="C74" s="44" t="s">
        <v>173</v>
      </c>
      <c r="D74" s="45" t="s">
        <v>115</v>
      </c>
      <c r="E74" s="46" t="s">
        <v>174</v>
      </c>
      <c r="F74" s="47">
        <v>0.04898148148148148</v>
      </c>
      <c r="G74" s="12" t="str">
        <f t="shared" si="8"/>
        <v>7.03/km</v>
      </c>
      <c r="H74" s="13">
        <f t="shared" si="9"/>
        <v>0.02358796296296296</v>
      </c>
      <c r="I74" s="13">
        <f>F74-INDEX($F$5:$F$78,MATCH(D74,$D$5:$D$78,0))</f>
        <v>0.014456018518518514</v>
      </c>
    </row>
    <row r="75" spans="1:9" ht="15" customHeight="1">
      <c r="A75" s="12">
        <v>71</v>
      </c>
      <c r="B75" s="44" t="s">
        <v>175</v>
      </c>
      <c r="C75" s="44" t="s">
        <v>176</v>
      </c>
      <c r="D75" s="45" t="s">
        <v>45</v>
      </c>
      <c r="E75" s="46" t="s">
        <v>19</v>
      </c>
      <c r="F75" s="47">
        <v>0.04902777777777778</v>
      </c>
      <c r="G75" s="12" t="str">
        <f t="shared" si="8"/>
        <v>7.04/km</v>
      </c>
      <c r="H75" s="13">
        <f t="shared" si="9"/>
        <v>0.02363425925925926</v>
      </c>
      <c r="I75" s="13">
        <f>F75-INDEX($F$5:$F$78,MATCH(D75,$D$5:$D$78,0))</f>
        <v>0.0203125</v>
      </c>
    </row>
    <row r="76" spans="1:9" ht="15" customHeight="1">
      <c r="A76" s="19">
        <v>72</v>
      </c>
      <c r="B76" s="30" t="s">
        <v>177</v>
      </c>
      <c r="C76" s="30" t="s">
        <v>58</v>
      </c>
      <c r="D76" s="49" t="s">
        <v>81</v>
      </c>
      <c r="E76" s="50" t="s">
        <v>19</v>
      </c>
      <c r="F76" s="51">
        <v>0.05045138888888889</v>
      </c>
      <c r="G76" s="19" t="str">
        <f>TEXT(INT((HOUR(F76)*3600+MINUTE(F76)*60+SECOND(F76))/$I$3/60),"0")&amp;"."&amp;TEXT(MOD((HOUR(F76)*3600+MINUTE(F76)*60+SECOND(F76))/$I$3,60),"00")&amp;"/km"</f>
        <v>7.16/km</v>
      </c>
      <c r="H76" s="20">
        <f>F76-$F$5</f>
        <v>0.025057870370370373</v>
      </c>
      <c r="I76" s="20">
        <f>F76-INDEX($F$5:$F$78,MATCH(D76,$D$5:$D$78,0))</f>
        <v>0.018854166666666672</v>
      </c>
    </row>
  </sheetData>
  <sheetProtection/>
  <autoFilter ref="A4:I76"/>
  <mergeCells count="3">
    <mergeCell ref="A1:I1"/>
    <mergeCell ref="A2:I2"/>
    <mergeCell ref="A3:G3"/>
  </mergeCells>
  <dataValidations count="1">
    <dataValidation type="list" allowBlank="1" showInputMessage="1" showErrorMessage="1" sqref="E24">
      <formula1>$F$67:$F$76</formula1>
    </dataValidation>
  </dataValidation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La Corsa della Croce Rossa</v>
      </c>
      <c r="B1" s="35"/>
      <c r="C1" s="36"/>
    </row>
    <row r="2" spans="1:3" ht="24" customHeight="1">
      <c r="A2" s="32" t="str">
        <f>Individuale!A2</f>
        <v>5ª edizione</v>
      </c>
      <c r="B2" s="32"/>
      <c r="C2" s="32"/>
    </row>
    <row r="3" spans="1:3" ht="24" customHeight="1">
      <c r="A3" s="37" t="str">
        <f>Individuale!A3</f>
        <v>Monterotondo (RM) Italia - Domenica 04/09/2016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3">
        <v>1</v>
      </c>
      <c r="B5" s="24" t="s">
        <v>19</v>
      </c>
      <c r="C5" s="38">
        <v>29</v>
      </c>
    </row>
    <row r="6" spans="1:3" ht="15" customHeight="1">
      <c r="A6" s="25">
        <v>2</v>
      </c>
      <c r="B6" s="26" t="s">
        <v>63</v>
      </c>
      <c r="C6" s="39">
        <v>8</v>
      </c>
    </row>
    <row r="7" spans="1:3" ht="15" customHeight="1">
      <c r="A7" s="25">
        <v>3</v>
      </c>
      <c r="B7" s="26" t="s">
        <v>75</v>
      </c>
      <c r="C7" s="39">
        <v>6</v>
      </c>
    </row>
    <row r="8" spans="1:3" ht="15" customHeight="1">
      <c r="A8" s="25">
        <v>4</v>
      </c>
      <c r="B8" s="26" t="s">
        <v>23</v>
      </c>
      <c r="C8" s="39">
        <v>5</v>
      </c>
    </row>
    <row r="9" spans="1:3" ht="15" customHeight="1">
      <c r="A9" s="25">
        <v>5</v>
      </c>
      <c r="B9" s="26" t="s">
        <v>34</v>
      </c>
      <c r="C9" s="39">
        <v>3</v>
      </c>
    </row>
    <row r="10" spans="1:3" ht="15" customHeight="1">
      <c r="A10" s="25">
        <v>6</v>
      </c>
      <c r="B10" s="26" t="s">
        <v>31</v>
      </c>
      <c r="C10" s="39">
        <v>3</v>
      </c>
    </row>
    <row r="11" spans="1:3" ht="15" customHeight="1">
      <c r="A11" s="25">
        <v>7</v>
      </c>
      <c r="B11" s="26" t="s">
        <v>46</v>
      </c>
      <c r="C11" s="39">
        <v>2</v>
      </c>
    </row>
    <row r="12" spans="1:3" ht="15" customHeight="1">
      <c r="A12" s="25">
        <v>8</v>
      </c>
      <c r="B12" s="26" t="s">
        <v>27</v>
      </c>
      <c r="C12" s="39">
        <v>2</v>
      </c>
    </row>
    <row r="13" spans="1:3" ht="15" customHeight="1">
      <c r="A13" s="25">
        <v>9</v>
      </c>
      <c r="B13" s="26" t="s">
        <v>145</v>
      </c>
      <c r="C13" s="39">
        <v>1</v>
      </c>
    </row>
    <row r="14" spans="1:3" ht="15" customHeight="1">
      <c r="A14" s="25">
        <v>10</v>
      </c>
      <c r="B14" s="26" t="s">
        <v>116</v>
      </c>
      <c r="C14" s="39">
        <v>1</v>
      </c>
    </row>
    <row r="15" spans="1:3" ht="15" customHeight="1">
      <c r="A15" s="25">
        <v>11</v>
      </c>
      <c r="B15" s="26" t="s">
        <v>42</v>
      </c>
      <c r="C15" s="39">
        <v>1</v>
      </c>
    </row>
    <row r="16" spans="1:3" ht="15" customHeight="1">
      <c r="A16" s="25">
        <v>12</v>
      </c>
      <c r="B16" s="26" t="s">
        <v>87</v>
      </c>
      <c r="C16" s="39">
        <v>1</v>
      </c>
    </row>
    <row r="17" spans="1:3" ht="15" customHeight="1">
      <c r="A17" s="25">
        <v>13</v>
      </c>
      <c r="B17" s="26" t="s">
        <v>66</v>
      </c>
      <c r="C17" s="39">
        <v>1</v>
      </c>
    </row>
    <row r="18" spans="1:3" ht="15" customHeight="1">
      <c r="A18" s="25">
        <v>14</v>
      </c>
      <c r="B18" s="26" t="s">
        <v>174</v>
      </c>
      <c r="C18" s="39">
        <v>1</v>
      </c>
    </row>
    <row r="19" spans="1:3" ht="15" customHeight="1">
      <c r="A19" s="25">
        <v>15</v>
      </c>
      <c r="B19" s="26" t="s">
        <v>127</v>
      </c>
      <c r="C19" s="39">
        <v>1</v>
      </c>
    </row>
    <row r="20" spans="1:3" ht="15" customHeight="1">
      <c r="A20" s="25">
        <v>16</v>
      </c>
      <c r="B20" s="26" t="s">
        <v>49</v>
      </c>
      <c r="C20" s="39">
        <v>1</v>
      </c>
    </row>
    <row r="21" spans="1:3" ht="15" customHeight="1">
      <c r="A21" s="25">
        <v>17</v>
      </c>
      <c r="B21" s="26" t="s">
        <v>15</v>
      </c>
      <c r="C21" s="39">
        <v>1</v>
      </c>
    </row>
    <row r="22" spans="1:3" ht="15" customHeight="1">
      <c r="A22" s="25">
        <v>18</v>
      </c>
      <c r="B22" s="26" t="s">
        <v>178</v>
      </c>
      <c r="C22" s="39">
        <v>1</v>
      </c>
    </row>
    <row r="23" spans="1:3" ht="15" customHeight="1">
      <c r="A23" s="25">
        <v>19</v>
      </c>
      <c r="B23" s="26" t="s">
        <v>169</v>
      </c>
      <c r="C23" s="39">
        <v>1</v>
      </c>
    </row>
    <row r="24" spans="1:3" ht="15" customHeight="1">
      <c r="A24" s="25">
        <v>20</v>
      </c>
      <c r="B24" s="26" t="s">
        <v>78</v>
      </c>
      <c r="C24" s="39">
        <v>1</v>
      </c>
    </row>
    <row r="25" spans="1:3" ht="15" customHeight="1">
      <c r="A25" s="25">
        <v>21</v>
      </c>
      <c r="B25" s="26" t="s">
        <v>52</v>
      </c>
      <c r="C25" s="39">
        <v>1</v>
      </c>
    </row>
    <row r="26" spans="1:3" ht="15" customHeight="1">
      <c r="A26" s="27">
        <v>22</v>
      </c>
      <c r="B26" s="28" t="s">
        <v>39</v>
      </c>
      <c r="C26" s="40">
        <v>1</v>
      </c>
    </row>
    <row r="27" ht="15" customHeight="1">
      <c r="C27" s="2">
        <f>SUM(C5:C26)</f>
        <v>72</v>
      </c>
    </row>
  </sheetData>
  <sheetProtection/>
  <autoFilter ref="A4:C5">
    <sortState ref="A5:C27">
      <sortCondition descending="1" sortBy="value" ref="C5:C2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2016-09-06T14:15:21Z</dcterms:modified>
  <cp:category/>
  <cp:version/>
  <cp:contentType/>
  <cp:contentStatus/>
</cp:coreProperties>
</file>