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995" windowWidth="16380" windowHeight="8010" activeTab="0"/>
  </bookViews>
  <sheets>
    <sheet name="Individuale" sheetId="1" r:id="rId1"/>
    <sheet name="Squadra" sheetId="2" r:id="rId2"/>
  </sheets>
  <definedNames>
    <definedName name="_xlnm._FilterDatabase" localSheetId="0" hidden="1">'Individuale'!$A$4:$J$62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<sst xmlns="http://schemas.openxmlformats.org/spreadsheetml/2006/main" count="276" uniqueCount="158">
  <si>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</si>
  <si>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</si>
  <si>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</si>
  <si>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</si>
  <si>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</si>
  <si>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</si>
  <si>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</si>
  <si>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</si>
  <si>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</si>
  <si>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</si>
  <si>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</si>
  <si>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</si>
  <si>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ATLETICA IL CAMPANILE</t>
  </si>
  <si>
    <t>G.S. BANCARI ROMANI</t>
  </si>
  <si>
    <t>ANTONINI</t>
  </si>
  <si>
    <t>2ª edizione</t>
  </si>
  <si>
    <t>PROIETTI</t>
  </si>
  <si>
    <t>MANCINI</t>
  </si>
  <si>
    <t>MATTEI</t>
  </si>
  <si>
    <t>SCIUNZI</t>
  </si>
  <si>
    <t>FRATINI</t>
  </si>
  <si>
    <t>DIOGUARDI</t>
  </si>
  <si>
    <t>A.S.D. PODISTICA SOLIDARIETÀ</t>
  </si>
  <si>
    <t>INDIVIDUALE</t>
  </si>
  <si>
    <t>PAONE</t>
  </si>
  <si>
    <t>FORHANS TEAM</t>
  </si>
  <si>
    <t>BELLUCCI</t>
  </si>
  <si>
    <t>A</t>
  </si>
  <si>
    <t>E</t>
  </si>
  <si>
    <t>C</t>
  </si>
  <si>
    <t>D</t>
  </si>
  <si>
    <t>F</t>
  </si>
  <si>
    <t>G</t>
  </si>
  <si>
    <t>B</t>
  </si>
  <si>
    <t>P</t>
  </si>
  <si>
    <t>DIARIO</t>
  </si>
  <si>
    <t>H</t>
  </si>
  <si>
    <t>FULMINI &amp; SAETTE</t>
  </si>
  <si>
    <t>O</t>
  </si>
  <si>
    <t>BORTOLONI</t>
  </si>
  <si>
    <t>Q</t>
  </si>
  <si>
    <t>RUNNERS RIETI</t>
  </si>
  <si>
    <t>BISCOTTI</t>
  </si>
  <si>
    <t>D'ADAMO</t>
  </si>
  <si>
    <t>CALCATERRA SPORT</t>
  </si>
  <si>
    <t>I</t>
  </si>
  <si>
    <t>BROGI</t>
  </si>
  <si>
    <t>CALCATERRA</t>
  </si>
  <si>
    <t>Giorgio</t>
  </si>
  <si>
    <t>BENTIVENGA</t>
  </si>
  <si>
    <t>Errico</t>
  </si>
  <si>
    <t>CASCIOTTI</t>
  </si>
  <si>
    <t>Ivo</t>
  </si>
  <si>
    <t>ROCCA DI PAPA</t>
  </si>
  <si>
    <t>ESPOSTO</t>
  </si>
  <si>
    <t>Giuseppe</t>
  </si>
  <si>
    <t>PARKSTRAIL</t>
  </si>
  <si>
    <t>LUDOVICI</t>
  </si>
  <si>
    <t>Diego</t>
  </si>
  <si>
    <t>BENTILINI</t>
  </si>
  <si>
    <t>Vladimiro</t>
  </si>
  <si>
    <t>-</t>
  </si>
  <si>
    <t>PELLEGRINO</t>
  </si>
  <si>
    <t>Vincenzo</t>
  </si>
  <si>
    <t>ROMA WELLNESS SSD</t>
  </si>
  <si>
    <t>HINNA</t>
  </si>
  <si>
    <t>Claudio</t>
  </si>
  <si>
    <t>TIBUR ECOTRAIL</t>
  </si>
  <si>
    <t>Alessio</t>
  </si>
  <si>
    <t>A.S. BANCARI ROMANI</t>
  </si>
  <si>
    <t>Angelo</t>
  </si>
  <si>
    <t>AIRONE FORMELLO</t>
  </si>
  <si>
    <t>PUCCIARMATI</t>
  </si>
  <si>
    <t>IL CAMPANILE</t>
  </si>
  <si>
    <t>MICHETTI</t>
  </si>
  <si>
    <t>Fabio</t>
  </si>
  <si>
    <t>COLABUONO</t>
  </si>
  <si>
    <t>Luca</t>
  </si>
  <si>
    <t>KICK BOXING ROMA</t>
  </si>
  <si>
    <t>VITTORE</t>
  </si>
  <si>
    <t>Alessandro</t>
  </si>
  <si>
    <t>G.P. MONTI DELLE TOLFA</t>
  </si>
  <si>
    <t>Gianni</t>
  </si>
  <si>
    <t>CURCI</t>
  </si>
  <si>
    <t>SOCIETA' AIRONE FORMELLO</t>
  </si>
  <si>
    <t>MICHELI</t>
  </si>
  <si>
    <t>Luigi</t>
  </si>
  <si>
    <t>LOSPENNATO</t>
  </si>
  <si>
    <t>Francesco</t>
  </si>
  <si>
    <t>Erminio</t>
  </si>
  <si>
    <t>SEGONI</t>
  </si>
  <si>
    <t>MESCHINI</t>
  </si>
  <si>
    <t>Pietro</t>
  </si>
  <si>
    <t>ATL. FALERIA</t>
  </si>
  <si>
    <t>Mario</t>
  </si>
  <si>
    <t>MARCOZZI</t>
  </si>
  <si>
    <t>Fernando</t>
  </si>
  <si>
    <t>D'ORAZIO</t>
  </si>
  <si>
    <t>Giovanni</t>
  </si>
  <si>
    <t>FRACASSA</t>
  </si>
  <si>
    <t>Daniele</t>
  </si>
  <si>
    <t>PASSARO</t>
  </si>
  <si>
    <t>Eugenio</t>
  </si>
  <si>
    <t>LBM ROMA</t>
  </si>
  <si>
    <t>SEVERA</t>
  </si>
  <si>
    <t>Franco</t>
  </si>
  <si>
    <t>IACOBELLI</t>
  </si>
  <si>
    <t>Letizia</t>
  </si>
  <si>
    <t>AMATORI PODISTICA TERNI</t>
  </si>
  <si>
    <t>Natale</t>
  </si>
  <si>
    <t>TORREGIANI</t>
  </si>
  <si>
    <t>Paolo</t>
  </si>
  <si>
    <t>Marcella</t>
  </si>
  <si>
    <t>CALLOTTI</t>
  </si>
  <si>
    <t>Edoardo</t>
  </si>
  <si>
    <t>GRESTA</t>
  </si>
  <si>
    <t>Propo</t>
  </si>
  <si>
    <t>PETERNEN</t>
  </si>
  <si>
    <t>Monica</t>
  </si>
  <si>
    <t>BOZZO</t>
  </si>
  <si>
    <t>Massimo</t>
  </si>
  <si>
    <t>PICALARGA</t>
  </si>
  <si>
    <t>ZEDDE</t>
  </si>
  <si>
    <t>KARTAMO</t>
  </si>
  <si>
    <t>Rita</t>
  </si>
  <si>
    <t>ARBETICS</t>
  </si>
  <si>
    <t>PRIORESCHI</t>
  </si>
  <si>
    <t>Patrizia</t>
  </si>
  <si>
    <t>NATURALMENTE CASTEL NUOV</t>
  </si>
  <si>
    <t>Valerio</t>
  </si>
  <si>
    <t>CESETTI</t>
  </si>
  <si>
    <t>SCONOCCHIA</t>
  </si>
  <si>
    <t>Mauro</t>
  </si>
  <si>
    <t>BANDINI</t>
  </si>
  <si>
    <t>Ignazio</t>
  </si>
  <si>
    <t>Francesca</t>
  </si>
  <si>
    <t>PINTUS</t>
  </si>
  <si>
    <t>FORZA MAGGIORE</t>
  </si>
  <si>
    <t>FIANI</t>
  </si>
  <si>
    <t>RARU</t>
  </si>
  <si>
    <t>Carmen</t>
  </si>
  <si>
    <t>Giancarlo</t>
  </si>
  <si>
    <t>Roberto</t>
  </si>
  <si>
    <t>Lorenzo</t>
  </si>
  <si>
    <t>GS LITAL ROMA</t>
  </si>
  <si>
    <t>Marcello</t>
  </si>
  <si>
    <t>Domenico</t>
  </si>
  <si>
    <t>PECCI</t>
  </si>
  <si>
    <t>ASTERIX MORLUPO</t>
  </si>
  <si>
    <t>VEROLI</t>
  </si>
  <si>
    <t>Federico</t>
  </si>
  <si>
    <t>ATLETICA FALERIA</t>
  </si>
  <si>
    <t>FIORAVANTI</t>
  </si>
  <si>
    <t>Laura</t>
  </si>
  <si>
    <t>M</t>
  </si>
  <si>
    <t>VOLPATO</t>
  </si>
  <si>
    <t>La corsa del cuore</t>
  </si>
  <si>
    <t>Formello (RM) Italia - Domenica 16/11/2014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</si>
</sst>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[h]:mm:ss;@"/>
    <numFmt numFmtId="172" formatCode="h:mm:ss"/>
  </numFmts>
  <fonts count="51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50" fillId="35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21" fontId="50" fillId="35" borderId="13" xfId="0" applyNumberFormat="1" applyFont="1" applyFill="1" applyBorder="1" applyAlignment="1">
      <alignment horizontal="center" vertical="center"/>
    </xf>
    <xf numFmtId="21" fontId="7" fillId="0" borderId="14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50" fillId="35" borderId="13" xfId="0" applyFont="1" applyFill="1" applyBorder="1" applyAlignment="1">
      <alignment vertical="center"/>
    </xf>
    <xf numFmtId="0" fontId="7" fillId="0" borderId="12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50" fillId="35" borderId="13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3" fillId="34" borderId="16" xfId="0" applyFont="1" applyFill="1" applyBorder="1" applyAlignment="1">
      <alignment horizontal="center" vertical="center" wrapText="1"/>
    </xf>
    <xf numFmtId="0" fontId="13" fillId="34" borderId="17" xfId="0" applyFont="1" applyFill="1" applyBorder="1" applyAlignment="1">
      <alignment horizontal="center" vertical="center" wrapText="1"/>
    </xf>
    <xf numFmtId="0" fontId="13" fillId="34" borderId="18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/>
    </xf>
    <xf numFmtId="172" fontId="7" fillId="0" borderId="12" xfId="0" applyNumberFormat="1" applyFont="1" applyFill="1" applyBorder="1" applyAlignment="1">
      <alignment horizontal="center" vertical="center"/>
    </xf>
    <xf numFmtId="21" fontId="7" fillId="0" borderId="12" xfId="0" applyNumberFormat="1" applyFont="1" applyFill="1" applyBorder="1" applyAlignment="1">
      <alignment horizontal="center" vertical="center"/>
    </xf>
    <xf numFmtId="172" fontId="7" fillId="0" borderId="13" xfId="0" applyNumberFormat="1" applyFont="1" applyFill="1" applyBorder="1" applyAlignment="1">
      <alignment horizontal="center" vertical="center"/>
    </xf>
    <xf numFmtId="172" fontId="7" fillId="0" borderId="14" xfId="0" applyNumberFormat="1" applyFont="1" applyFill="1" applyBorder="1" applyAlignment="1">
      <alignment horizontal="center" vertical="center"/>
    </xf>
    <xf numFmtId="172" fontId="50" fillId="35" borderId="13" xfId="0" applyNumberFormat="1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4" customWidth="1"/>
    <col min="6" max="7" width="10.7109375" style="2" customWidth="1"/>
    <col min="8" max="10" width="10.7109375" style="1" customWidth="1"/>
  </cols>
  <sheetData>
    <row r="1" spans="1:10" ht="45" customHeight="1">
      <c r="A1" s="27" t="s">
        <v>156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24" customHeight="1">
      <c r="A2" s="28" t="s">
        <v>15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24" customHeight="1">
      <c r="A3" s="29" t="s">
        <v>157</v>
      </c>
      <c r="B3" s="29"/>
      <c r="C3" s="29"/>
      <c r="D3" s="29"/>
      <c r="E3" s="29"/>
      <c r="F3" s="29"/>
      <c r="G3" s="29"/>
      <c r="H3" s="29"/>
      <c r="I3" s="3" t="s">
        <v>0</v>
      </c>
      <c r="J3" s="4">
        <v>10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1">
        <v>1</v>
      </c>
      <c r="B5" s="20" t="s">
        <v>47</v>
      </c>
      <c r="C5" s="20" t="s">
        <v>48</v>
      </c>
      <c r="D5" s="11" t="s">
        <v>28</v>
      </c>
      <c r="E5" s="20" t="s">
        <v>44</v>
      </c>
      <c r="F5" s="34">
        <v>0.026747685185185183</v>
      </c>
      <c r="G5" s="34">
        <v>0.026747685185185183</v>
      </c>
      <c r="H5" s="11" t="str">
        <f aca="true" t="shared" si="0" ref="H5:H18">TEXT(INT((HOUR(G5)*3600+MINUTE(G5)*60+SECOND(G5))/$J$3/60),"0")&amp;"."&amp;TEXT(MOD((HOUR(G5)*3600+MINUTE(G5)*60+SECOND(G5))/$J$3,60),"00")&amp;"/km"</f>
        <v>3.51/km</v>
      </c>
      <c r="I5" s="35">
        <f aca="true" t="shared" si="1" ref="I5:I18">G5-$G$5</f>
        <v>0</v>
      </c>
      <c r="J5" s="35">
        <f>G5-INDEX($G$5:$G$390,MATCH(D5,$D$5:$D$390,0))</f>
        <v>0</v>
      </c>
    </row>
    <row r="6" spans="1:10" s="10" customFormat="1" ht="15" customHeight="1">
      <c r="A6" s="12">
        <v>2</v>
      </c>
      <c r="B6" s="21" t="s">
        <v>49</v>
      </c>
      <c r="C6" s="21" t="s">
        <v>50</v>
      </c>
      <c r="D6" s="12" t="s">
        <v>27</v>
      </c>
      <c r="E6" s="21" t="s">
        <v>23</v>
      </c>
      <c r="F6" s="36">
        <v>0.02693287037037037</v>
      </c>
      <c r="G6" s="36">
        <v>0.02693287037037037</v>
      </c>
      <c r="H6" s="12" t="str">
        <f t="shared" si="0"/>
        <v>3.53/km</v>
      </c>
      <c r="I6" s="13">
        <f t="shared" si="1"/>
        <v>0.00018518518518518753</v>
      </c>
      <c r="J6" s="13">
        <f>G6-INDEX($G$5:$G$390,MATCH(D6,$D$5:$D$390,0))</f>
        <v>0</v>
      </c>
    </row>
    <row r="7" spans="1:10" s="10" customFormat="1" ht="15" customHeight="1">
      <c r="A7" s="12">
        <v>3</v>
      </c>
      <c r="B7" s="21" t="s">
        <v>51</v>
      </c>
      <c r="C7" s="21" t="s">
        <v>52</v>
      </c>
      <c r="D7" s="12" t="s">
        <v>28</v>
      </c>
      <c r="E7" s="21" t="s">
        <v>53</v>
      </c>
      <c r="F7" s="36">
        <v>0.028356481481481483</v>
      </c>
      <c r="G7" s="36">
        <v>0.028356481481481483</v>
      </c>
      <c r="H7" s="12" t="str">
        <f t="shared" si="0"/>
        <v>4.05/km</v>
      </c>
      <c r="I7" s="13">
        <f t="shared" si="1"/>
        <v>0.0016087962962962991</v>
      </c>
      <c r="J7" s="13">
        <f>G7-INDEX($G$5:$G$390,MATCH(D7,$D$5:$D$390,0))</f>
        <v>0.0016087962962962991</v>
      </c>
    </row>
    <row r="8" spans="1:10" s="10" customFormat="1" ht="15" customHeight="1">
      <c r="A8" s="12">
        <v>4</v>
      </c>
      <c r="B8" s="21" t="s">
        <v>54</v>
      </c>
      <c r="C8" s="21" t="s">
        <v>55</v>
      </c>
      <c r="D8" s="12" t="s">
        <v>30</v>
      </c>
      <c r="E8" s="21" t="s">
        <v>56</v>
      </c>
      <c r="F8" s="36">
        <v>0.028958333333333336</v>
      </c>
      <c r="G8" s="36">
        <v>0.028958333333333336</v>
      </c>
      <c r="H8" s="12" t="str">
        <f t="shared" si="0"/>
        <v>4.10/km</v>
      </c>
      <c r="I8" s="13">
        <f t="shared" si="1"/>
        <v>0.0022106481481481526</v>
      </c>
      <c r="J8" s="13">
        <f>G8-INDEX($G$5:$G$390,MATCH(D8,$D$5:$D$390,0))</f>
        <v>0</v>
      </c>
    </row>
    <row r="9" spans="1:10" s="10" customFormat="1" ht="15" customHeight="1">
      <c r="A9" s="12">
        <v>5</v>
      </c>
      <c r="B9" s="21" t="s">
        <v>57</v>
      </c>
      <c r="C9" s="21" t="s">
        <v>58</v>
      </c>
      <c r="D9" s="12" t="s">
        <v>29</v>
      </c>
      <c r="E9" s="21" t="s">
        <v>25</v>
      </c>
      <c r="F9" s="36">
        <v>0.029375</v>
      </c>
      <c r="G9" s="36">
        <v>0.029375</v>
      </c>
      <c r="H9" s="12" t="str">
        <f t="shared" si="0"/>
        <v>4.14/km</v>
      </c>
      <c r="I9" s="13">
        <f t="shared" si="1"/>
        <v>0.002627314814814815</v>
      </c>
      <c r="J9" s="13">
        <f>G9-INDEX($G$5:$G$390,MATCH(D9,$D$5:$D$390,0))</f>
        <v>0</v>
      </c>
    </row>
    <row r="10" spans="1:10" s="10" customFormat="1" ht="15" customHeight="1">
      <c r="A10" s="12">
        <v>6</v>
      </c>
      <c r="B10" s="21" t="s">
        <v>59</v>
      </c>
      <c r="C10" s="21" t="s">
        <v>60</v>
      </c>
      <c r="D10" s="12" t="s">
        <v>61</v>
      </c>
      <c r="E10" s="21" t="s">
        <v>23</v>
      </c>
      <c r="F10" s="36">
        <v>0.029849537037037036</v>
      </c>
      <c r="G10" s="36">
        <v>0.029849537037037036</v>
      </c>
      <c r="H10" s="12" t="str">
        <f t="shared" si="0"/>
        <v>4.18/km</v>
      </c>
      <c r="I10" s="13">
        <f t="shared" si="1"/>
        <v>0.003101851851851852</v>
      </c>
      <c r="J10" s="13">
        <f>G10-INDEX($G$5:$G$390,MATCH(D10,$D$5:$D$390,0))</f>
        <v>0</v>
      </c>
    </row>
    <row r="11" spans="1:10" s="10" customFormat="1" ht="15" customHeight="1">
      <c r="A11" s="12">
        <v>7</v>
      </c>
      <c r="B11" s="21" t="s">
        <v>62</v>
      </c>
      <c r="C11" s="21" t="s">
        <v>63</v>
      </c>
      <c r="D11" s="12" t="s">
        <v>30</v>
      </c>
      <c r="E11" s="21" t="s">
        <v>64</v>
      </c>
      <c r="F11" s="36">
        <v>0.030150462962962962</v>
      </c>
      <c r="G11" s="36">
        <v>0.030150462962962962</v>
      </c>
      <c r="H11" s="12" t="str">
        <f t="shared" si="0"/>
        <v>4.21/km</v>
      </c>
      <c r="I11" s="13">
        <f t="shared" si="1"/>
        <v>0.003402777777777779</v>
      </c>
      <c r="J11" s="13">
        <f>G11-INDEX($G$5:$G$390,MATCH(D11,$D$5:$D$390,0))</f>
        <v>0.0011921296296296263</v>
      </c>
    </row>
    <row r="12" spans="1:10" s="10" customFormat="1" ht="15" customHeight="1">
      <c r="A12" s="12">
        <v>8</v>
      </c>
      <c r="B12" s="21" t="s">
        <v>65</v>
      </c>
      <c r="C12" s="21" t="s">
        <v>66</v>
      </c>
      <c r="D12" s="12" t="s">
        <v>28</v>
      </c>
      <c r="E12" s="21" t="s">
        <v>67</v>
      </c>
      <c r="F12" s="36">
        <v>0.030347222222222223</v>
      </c>
      <c r="G12" s="36">
        <v>0.030347222222222223</v>
      </c>
      <c r="H12" s="12" t="str">
        <f t="shared" si="0"/>
        <v>4.22/km</v>
      </c>
      <c r="I12" s="13">
        <f t="shared" si="1"/>
        <v>0.00359953703703704</v>
      </c>
      <c r="J12" s="13">
        <f>G12-INDEX($G$5:$G$390,MATCH(D12,$D$5:$D$390,0))</f>
        <v>0.00359953703703704</v>
      </c>
    </row>
    <row r="13" spans="1:10" s="10" customFormat="1" ht="15" customHeight="1">
      <c r="A13" s="12">
        <v>9</v>
      </c>
      <c r="B13" s="21" t="s">
        <v>42</v>
      </c>
      <c r="C13" s="21" t="s">
        <v>68</v>
      </c>
      <c r="D13" s="12" t="s">
        <v>30</v>
      </c>
      <c r="E13" s="21" t="s">
        <v>69</v>
      </c>
      <c r="F13" s="36">
        <v>0.030567129629629628</v>
      </c>
      <c r="G13" s="36">
        <v>0.030567129629629628</v>
      </c>
      <c r="H13" s="12" t="str">
        <f t="shared" si="0"/>
        <v>4.24/km</v>
      </c>
      <c r="I13" s="13">
        <f t="shared" si="1"/>
        <v>0.0038194444444444448</v>
      </c>
      <c r="J13" s="13">
        <f>G13-INDEX($G$5:$G$390,MATCH(D13,$D$5:$D$390,0))</f>
        <v>0.0016087962962962922</v>
      </c>
    </row>
    <row r="14" spans="1:10" s="10" customFormat="1" ht="15" customHeight="1">
      <c r="A14" s="12">
        <v>10</v>
      </c>
      <c r="B14" s="21" t="s">
        <v>16</v>
      </c>
      <c r="C14" s="21" t="s">
        <v>70</v>
      </c>
      <c r="D14" s="12" t="s">
        <v>31</v>
      </c>
      <c r="E14" s="21" t="s">
        <v>71</v>
      </c>
      <c r="F14" s="36">
        <v>0.03085648148148148</v>
      </c>
      <c r="G14" s="36">
        <v>0.03085648148148148</v>
      </c>
      <c r="H14" s="12" t="str">
        <f t="shared" si="0"/>
        <v>4.27/km</v>
      </c>
      <c r="I14" s="13">
        <f t="shared" si="1"/>
        <v>0.004108796296296298</v>
      </c>
      <c r="J14" s="13">
        <f>G14-INDEX($G$5:$G$390,MATCH(D14,$D$5:$D$390,0))</f>
        <v>0</v>
      </c>
    </row>
    <row r="15" spans="1:10" s="10" customFormat="1" ht="15" customHeight="1">
      <c r="A15" s="12">
        <v>11</v>
      </c>
      <c r="B15" s="21" t="s">
        <v>72</v>
      </c>
      <c r="C15" s="21" t="s">
        <v>70</v>
      </c>
      <c r="D15" s="12" t="s">
        <v>28</v>
      </c>
      <c r="E15" s="21" t="s">
        <v>73</v>
      </c>
      <c r="F15" s="36">
        <v>0.030925925925925926</v>
      </c>
      <c r="G15" s="36">
        <v>0.030925925925925926</v>
      </c>
      <c r="H15" s="12" t="str">
        <f t="shared" si="0"/>
        <v>4.27/km</v>
      </c>
      <c r="I15" s="13">
        <f t="shared" si="1"/>
        <v>0.004178240740740743</v>
      </c>
      <c r="J15" s="13">
        <f>G15-INDEX($G$5:$G$390,MATCH(D15,$D$5:$D$390,0))</f>
        <v>0.004178240740740743</v>
      </c>
    </row>
    <row r="16" spans="1:10" s="10" customFormat="1" ht="15" customHeight="1">
      <c r="A16" s="12">
        <v>12</v>
      </c>
      <c r="B16" s="21" t="s">
        <v>74</v>
      </c>
      <c r="C16" s="21" t="s">
        <v>75</v>
      </c>
      <c r="D16" s="12" t="s">
        <v>31</v>
      </c>
      <c r="E16" s="21" t="s">
        <v>23</v>
      </c>
      <c r="F16" s="36">
        <v>0.031122685185185187</v>
      </c>
      <c r="G16" s="36">
        <v>0.031122685185185187</v>
      </c>
      <c r="H16" s="12" t="str">
        <f t="shared" si="0"/>
        <v>4.29/km</v>
      </c>
      <c r="I16" s="13">
        <f t="shared" si="1"/>
        <v>0.004375000000000004</v>
      </c>
      <c r="J16" s="13">
        <f>G16-INDEX($G$5:$G$390,MATCH(D16,$D$5:$D$390,0))</f>
        <v>0.000266203703703706</v>
      </c>
    </row>
    <row r="17" spans="1:10" s="10" customFormat="1" ht="15" customHeight="1">
      <c r="A17" s="12">
        <v>13</v>
      </c>
      <c r="B17" s="21" t="s">
        <v>76</v>
      </c>
      <c r="C17" s="21" t="s">
        <v>77</v>
      </c>
      <c r="D17" s="12" t="s">
        <v>33</v>
      </c>
      <c r="E17" s="21" t="s">
        <v>78</v>
      </c>
      <c r="F17" s="36">
        <v>0.031481481481481485</v>
      </c>
      <c r="G17" s="36">
        <v>0.031481481481481485</v>
      </c>
      <c r="H17" s="12" t="str">
        <f t="shared" si="0"/>
        <v>4.32/km</v>
      </c>
      <c r="I17" s="13">
        <f t="shared" si="1"/>
        <v>0.004733796296296302</v>
      </c>
      <c r="J17" s="13">
        <f>G17-INDEX($G$5:$G$390,MATCH(D17,$D$5:$D$390,0))</f>
        <v>0</v>
      </c>
    </row>
    <row r="18" spans="1:10" s="10" customFormat="1" ht="15" customHeight="1">
      <c r="A18" s="12">
        <v>14</v>
      </c>
      <c r="B18" s="21" t="s">
        <v>79</v>
      </c>
      <c r="C18" s="21" t="s">
        <v>80</v>
      </c>
      <c r="D18" s="12" t="s">
        <v>28</v>
      </c>
      <c r="E18" s="21" t="s">
        <v>81</v>
      </c>
      <c r="F18" s="36">
        <v>0.03149305555555556</v>
      </c>
      <c r="G18" s="36">
        <v>0.03149305555555556</v>
      </c>
      <c r="H18" s="12" t="str">
        <f t="shared" si="0"/>
        <v>4.32/km</v>
      </c>
      <c r="I18" s="13">
        <f t="shared" si="1"/>
        <v>0.0047453703703703755</v>
      </c>
      <c r="J18" s="13">
        <f>G18-INDEX($G$5:$G$390,MATCH(D18,$D$5:$D$390,0))</f>
        <v>0.0047453703703703755</v>
      </c>
    </row>
    <row r="19" spans="1:10" s="10" customFormat="1" ht="15" customHeight="1">
      <c r="A19" s="12">
        <v>15</v>
      </c>
      <c r="B19" s="21" t="s">
        <v>24</v>
      </c>
      <c r="C19" s="21" t="s">
        <v>82</v>
      </c>
      <c r="D19" s="12" t="s">
        <v>36</v>
      </c>
      <c r="E19" s="21" t="s">
        <v>23</v>
      </c>
      <c r="F19" s="36">
        <v>0.031504629629629625</v>
      </c>
      <c r="G19" s="36">
        <v>0.031504629629629625</v>
      </c>
      <c r="H19" s="12" t="str">
        <f aca="true" t="shared" si="2" ref="H19:H62">TEXT(INT((HOUR(G19)*3600+MINUTE(G19)*60+SECOND(G19))/$J$3/60),"0")&amp;"."&amp;TEXT(MOD((HOUR(G19)*3600+MINUTE(G19)*60+SECOND(G19))/$J$3,60),"00")&amp;"/km"</f>
        <v>4.32/km</v>
      </c>
      <c r="I19" s="13">
        <f aca="true" t="shared" si="3" ref="I19:I62">G19-$G$5</f>
        <v>0.004756944444444442</v>
      </c>
      <c r="J19" s="13">
        <f>G19-INDEX($G$5:$G$390,MATCH(D19,$D$5:$D$390,0))</f>
        <v>0</v>
      </c>
    </row>
    <row r="20" spans="1:10" s="10" customFormat="1" ht="15" customHeight="1">
      <c r="A20" s="12">
        <v>16</v>
      </c>
      <c r="B20" s="21" t="s">
        <v>83</v>
      </c>
      <c r="C20" s="21" t="s">
        <v>75</v>
      </c>
      <c r="D20" s="12" t="s">
        <v>30</v>
      </c>
      <c r="E20" s="21" t="s">
        <v>84</v>
      </c>
      <c r="F20" s="36">
        <v>0.031516203703703706</v>
      </c>
      <c r="G20" s="36">
        <v>0.031516203703703706</v>
      </c>
      <c r="H20" s="12" t="str">
        <f t="shared" si="2"/>
        <v>4.32/km</v>
      </c>
      <c r="I20" s="13">
        <f t="shared" si="3"/>
        <v>0.004768518518518523</v>
      </c>
      <c r="J20" s="13">
        <f>G20-INDEX($G$5:$G$390,MATCH(D20,$D$5:$D$390,0))</f>
        <v>0.00255787037037037</v>
      </c>
    </row>
    <row r="21" spans="1:10" ht="15" customHeight="1">
      <c r="A21" s="12">
        <v>17</v>
      </c>
      <c r="B21" s="21" t="s">
        <v>85</v>
      </c>
      <c r="C21" s="21" t="s">
        <v>86</v>
      </c>
      <c r="D21" s="12" t="s">
        <v>31</v>
      </c>
      <c r="E21" s="21" t="s">
        <v>23</v>
      </c>
      <c r="F21" s="36">
        <v>0.03297453703703704</v>
      </c>
      <c r="G21" s="36">
        <v>0.03297453703703704</v>
      </c>
      <c r="H21" s="12" t="str">
        <f t="shared" si="2"/>
        <v>4.45/km</v>
      </c>
      <c r="I21" s="13">
        <f t="shared" si="3"/>
        <v>0.006226851851851855</v>
      </c>
      <c r="J21" s="13">
        <f>G21-INDEX($G$5:$G$390,MATCH(D21,$D$5:$D$390,0))</f>
        <v>0.002118055555555557</v>
      </c>
    </row>
    <row r="22" spans="1:10" ht="15" customHeight="1">
      <c r="A22" s="12">
        <v>18</v>
      </c>
      <c r="B22" s="21" t="s">
        <v>87</v>
      </c>
      <c r="C22" s="21" t="s">
        <v>88</v>
      </c>
      <c r="D22" s="12" t="s">
        <v>28</v>
      </c>
      <c r="E22" s="21" t="s">
        <v>23</v>
      </c>
      <c r="F22" s="36">
        <v>0.033310185185185186</v>
      </c>
      <c r="G22" s="36">
        <v>0.033310185185185186</v>
      </c>
      <c r="H22" s="12" t="str">
        <f t="shared" si="2"/>
        <v>4.48/km</v>
      </c>
      <c r="I22" s="13">
        <f t="shared" si="3"/>
        <v>0.006562500000000002</v>
      </c>
      <c r="J22" s="13">
        <f>G22-INDEX($G$5:$G$390,MATCH(D22,$D$5:$D$390,0))</f>
        <v>0.006562500000000002</v>
      </c>
    </row>
    <row r="23" spans="1:10" ht="15" customHeight="1">
      <c r="A23" s="12">
        <v>19</v>
      </c>
      <c r="B23" s="21" t="s">
        <v>76</v>
      </c>
      <c r="C23" s="21" t="s">
        <v>89</v>
      </c>
      <c r="D23" s="12" t="s">
        <v>32</v>
      </c>
      <c r="E23" s="21" t="s">
        <v>23</v>
      </c>
      <c r="F23" s="36">
        <v>0.033414351851851855</v>
      </c>
      <c r="G23" s="36">
        <v>0.033414351851851855</v>
      </c>
      <c r="H23" s="12" t="str">
        <f t="shared" si="2"/>
        <v>4.49/km</v>
      </c>
      <c r="I23" s="13">
        <f t="shared" si="3"/>
        <v>0.006666666666666671</v>
      </c>
      <c r="J23" s="13">
        <f>G23-INDEX($G$5:$G$390,MATCH(D23,$D$5:$D$390,0))</f>
        <v>0</v>
      </c>
    </row>
    <row r="24" spans="1:10" ht="15" customHeight="1">
      <c r="A24" s="12">
        <v>20</v>
      </c>
      <c r="B24" s="21" t="s">
        <v>90</v>
      </c>
      <c r="C24" s="21" t="s">
        <v>75</v>
      </c>
      <c r="D24" s="12" t="s">
        <v>31</v>
      </c>
      <c r="E24" s="21" t="s">
        <v>13</v>
      </c>
      <c r="F24" s="36">
        <v>0.03400462962962963</v>
      </c>
      <c r="G24" s="36">
        <v>0.03400462962962963</v>
      </c>
      <c r="H24" s="12" t="str">
        <f t="shared" si="2"/>
        <v>4.54/km</v>
      </c>
      <c r="I24" s="13">
        <f t="shared" si="3"/>
        <v>0.007256944444444444</v>
      </c>
      <c r="J24" s="13">
        <f>G24-INDEX($G$5:$G$390,MATCH(D24,$D$5:$D$390,0))</f>
        <v>0.0031481481481481464</v>
      </c>
    </row>
    <row r="25" spans="1:10" ht="15" customHeight="1">
      <c r="A25" s="12">
        <v>21</v>
      </c>
      <c r="B25" s="21" t="s">
        <v>91</v>
      </c>
      <c r="C25" s="21" t="s">
        <v>92</v>
      </c>
      <c r="D25" s="12" t="s">
        <v>31</v>
      </c>
      <c r="E25" s="21" t="s">
        <v>93</v>
      </c>
      <c r="F25" s="36">
        <v>0.03414351851851852</v>
      </c>
      <c r="G25" s="36">
        <v>0.03414351851851852</v>
      </c>
      <c r="H25" s="12" t="str">
        <f t="shared" si="2"/>
        <v>4.55/km</v>
      </c>
      <c r="I25" s="13">
        <f t="shared" si="3"/>
        <v>0.007395833333333334</v>
      </c>
      <c r="J25" s="13">
        <f>G25-INDEX($G$5:$G$390,MATCH(D25,$D$5:$D$390,0))</f>
        <v>0.0032870370370370362</v>
      </c>
    </row>
    <row r="26" spans="1:10" ht="15" customHeight="1">
      <c r="A26" s="12">
        <v>22</v>
      </c>
      <c r="B26" s="21" t="s">
        <v>35</v>
      </c>
      <c r="C26" s="21" t="s">
        <v>94</v>
      </c>
      <c r="D26" s="12" t="s">
        <v>36</v>
      </c>
      <c r="E26" s="21" t="s">
        <v>37</v>
      </c>
      <c r="F26" s="36">
        <v>0.03417824074074074</v>
      </c>
      <c r="G26" s="36">
        <v>0.03417824074074074</v>
      </c>
      <c r="H26" s="12" t="str">
        <f t="shared" si="2"/>
        <v>4.55/km</v>
      </c>
      <c r="I26" s="13">
        <f t="shared" si="3"/>
        <v>0.007430555555555555</v>
      </c>
      <c r="J26" s="13">
        <f>G26-INDEX($G$5:$G$390,MATCH(D26,$D$5:$D$390,0))</f>
        <v>0.0026736111111111127</v>
      </c>
    </row>
    <row r="27" spans="1:10" ht="15" customHeight="1">
      <c r="A27" s="12">
        <v>23</v>
      </c>
      <c r="B27" s="21" t="s">
        <v>95</v>
      </c>
      <c r="C27" s="21" t="s">
        <v>96</v>
      </c>
      <c r="D27" s="12" t="s">
        <v>61</v>
      </c>
      <c r="E27" s="21" t="s">
        <v>25</v>
      </c>
      <c r="F27" s="36">
        <v>0.034444444444444444</v>
      </c>
      <c r="G27" s="36">
        <v>0.034444444444444444</v>
      </c>
      <c r="H27" s="12" t="str">
        <f t="shared" si="2"/>
        <v>4.58/km</v>
      </c>
      <c r="I27" s="13">
        <f t="shared" si="3"/>
        <v>0.007696759259259261</v>
      </c>
      <c r="J27" s="13">
        <f>G27-INDEX($G$5:$G$390,MATCH(D27,$D$5:$D$390,0))</f>
        <v>0.004594907407407409</v>
      </c>
    </row>
    <row r="28" spans="1:10" ht="15" customHeight="1">
      <c r="A28" s="12">
        <v>24</v>
      </c>
      <c r="B28" s="21" t="s">
        <v>97</v>
      </c>
      <c r="C28" s="21" t="s">
        <v>98</v>
      </c>
      <c r="D28" s="12" t="s">
        <v>61</v>
      </c>
      <c r="E28" s="21" t="s">
        <v>23</v>
      </c>
      <c r="F28" s="36">
        <v>0.03459490740740741</v>
      </c>
      <c r="G28" s="36">
        <v>0.03459490740740741</v>
      </c>
      <c r="H28" s="12" t="str">
        <f t="shared" si="2"/>
        <v>4.59/km</v>
      </c>
      <c r="I28" s="13">
        <f t="shared" si="3"/>
        <v>0.007847222222222224</v>
      </c>
      <c r="J28" s="13">
        <f>G28-INDEX($G$5:$G$390,MATCH(D28,$D$5:$D$390,0))</f>
        <v>0.004745370370370372</v>
      </c>
    </row>
    <row r="29" spans="1:10" ht="15" customHeight="1">
      <c r="A29" s="12">
        <v>25</v>
      </c>
      <c r="B29" s="21" t="s">
        <v>99</v>
      </c>
      <c r="C29" s="21" t="s">
        <v>100</v>
      </c>
      <c r="D29" s="12" t="s">
        <v>30</v>
      </c>
      <c r="E29" s="21" t="s">
        <v>73</v>
      </c>
      <c r="F29" s="36">
        <v>0.034942129629629635</v>
      </c>
      <c r="G29" s="36">
        <v>0.034942129629629635</v>
      </c>
      <c r="H29" s="12" t="str">
        <f t="shared" si="2"/>
        <v>5.02/km</v>
      </c>
      <c r="I29" s="13">
        <f t="shared" si="3"/>
        <v>0.008194444444444452</v>
      </c>
      <c r="J29" s="13">
        <f>G29-INDEX($G$5:$G$390,MATCH(D29,$D$5:$D$390,0))</f>
        <v>0.0059837962962962996</v>
      </c>
    </row>
    <row r="30" spans="1:10" ht="15" customHeight="1">
      <c r="A30" s="12">
        <v>26</v>
      </c>
      <c r="B30" s="21" t="s">
        <v>101</v>
      </c>
      <c r="C30" s="21" t="s">
        <v>102</v>
      </c>
      <c r="D30" s="12" t="s">
        <v>28</v>
      </c>
      <c r="E30" s="21" t="s">
        <v>103</v>
      </c>
      <c r="F30" s="36">
        <v>0.03496527777777778</v>
      </c>
      <c r="G30" s="36">
        <v>0.03496527777777778</v>
      </c>
      <c r="H30" s="12" t="str">
        <f t="shared" si="2"/>
        <v>5.02/km</v>
      </c>
      <c r="I30" s="13">
        <f t="shared" si="3"/>
        <v>0.0082175925925926</v>
      </c>
      <c r="J30" s="13">
        <f>G30-INDEX($G$5:$G$390,MATCH(D30,$D$5:$D$390,0))</f>
        <v>0.0082175925925926</v>
      </c>
    </row>
    <row r="31" spans="1:10" ht="15" customHeight="1">
      <c r="A31" s="12">
        <v>27</v>
      </c>
      <c r="B31" s="21" t="s">
        <v>104</v>
      </c>
      <c r="C31" s="21" t="s">
        <v>105</v>
      </c>
      <c r="D31" s="12" t="s">
        <v>32</v>
      </c>
      <c r="E31" s="21" t="s">
        <v>23</v>
      </c>
      <c r="F31" s="36">
        <v>0.035289351851851856</v>
      </c>
      <c r="G31" s="36">
        <v>0.035289351851851856</v>
      </c>
      <c r="H31" s="12" t="str">
        <f t="shared" si="2"/>
        <v>5.05/km</v>
      </c>
      <c r="I31" s="13">
        <f t="shared" si="3"/>
        <v>0.008541666666666673</v>
      </c>
      <c r="J31" s="13">
        <f>G31-INDEX($G$5:$G$390,MATCH(D31,$D$5:$D$390,0))</f>
        <v>0.0018750000000000017</v>
      </c>
    </row>
    <row r="32" spans="1:10" ht="15" customHeight="1">
      <c r="A32" s="12">
        <v>28</v>
      </c>
      <c r="B32" s="21" t="s">
        <v>106</v>
      </c>
      <c r="C32" s="21" t="s">
        <v>107</v>
      </c>
      <c r="D32" s="12" t="s">
        <v>38</v>
      </c>
      <c r="E32" s="21" t="s">
        <v>108</v>
      </c>
      <c r="F32" s="36">
        <v>0.03546296296296297</v>
      </c>
      <c r="G32" s="36">
        <v>0.03546296296296297</v>
      </c>
      <c r="H32" s="12" t="str">
        <f t="shared" si="2"/>
        <v>5.06/km</v>
      </c>
      <c r="I32" s="13">
        <f t="shared" si="3"/>
        <v>0.008715277777777784</v>
      </c>
      <c r="J32" s="13">
        <f>G32-INDEX($G$5:$G$390,MATCH(D32,$D$5:$D$390,0))</f>
        <v>0</v>
      </c>
    </row>
    <row r="33" spans="1:10" ht="15" customHeight="1">
      <c r="A33" s="15">
        <v>29</v>
      </c>
      <c r="B33" s="22" t="s">
        <v>39</v>
      </c>
      <c r="C33" s="22" t="s">
        <v>109</v>
      </c>
      <c r="D33" s="15" t="s">
        <v>36</v>
      </c>
      <c r="E33" s="22" t="s">
        <v>22</v>
      </c>
      <c r="F33" s="38">
        <v>0.03549768518518519</v>
      </c>
      <c r="G33" s="38">
        <v>0.03549768518518519</v>
      </c>
      <c r="H33" s="15" t="str">
        <f t="shared" si="2"/>
        <v>5.07/km</v>
      </c>
      <c r="I33" s="18">
        <f t="shared" si="3"/>
        <v>0.008750000000000004</v>
      </c>
      <c r="J33" s="18">
        <f>G33-INDEX($G$5:$G$390,MATCH(D33,$D$5:$D$390,0))</f>
        <v>0.003993055555555562</v>
      </c>
    </row>
    <row r="34" spans="1:10" ht="15" customHeight="1">
      <c r="A34" s="12">
        <v>30</v>
      </c>
      <c r="B34" s="21" t="s">
        <v>110</v>
      </c>
      <c r="C34" s="21" t="s">
        <v>111</v>
      </c>
      <c r="D34" s="12" t="s">
        <v>31</v>
      </c>
      <c r="E34" s="21" t="s">
        <v>41</v>
      </c>
      <c r="F34" s="36">
        <v>0.03553240740740741</v>
      </c>
      <c r="G34" s="36">
        <v>0.03553240740740741</v>
      </c>
      <c r="H34" s="12" t="str">
        <f t="shared" si="2"/>
        <v>5.07/km</v>
      </c>
      <c r="I34" s="13">
        <f t="shared" si="3"/>
        <v>0.008784722222222225</v>
      </c>
      <c r="J34" s="13">
        <f>G34-INDEX($G$5:$G$390,MATCH(D34,$D$5:$D$390,0))</f>
        <v>0.004675925925925927</v>
      </c>
    </row>
    <row r="35" spans="1:10" ht="15" customHeight="1">
      <c r="A35" s="12">
        <v>31</v>
      </c>
      <c r="B35" s="21" t="s">
        <v>18</v>
      </c>
      <c r="C35" s="21" t="s">
        <v>112</v>
      </c>
      <c r="D35" s="12" t="s">
        <v>40</v>
      </c>
      <c r="E35" s="21" t="s">
        <v>67</v>
      </c>
      <c r="F35" s="36">
        <v>0.035625</v>
      </c>
      <c r="G35" s="36">
        <v>0.035625</v>
      </c>
      <c r="H35" s="12" t="str">
        <f t="shared" si="2"/>
        <v>5.08/km</v>
      </c>
      <c r="I35" s="13">
        <f t="shared" si="3"/>
        <v>0.008877314814814814</v>
      </c>
      <c r="J35" s="13">
        <f>G35-INDEX($G$5:$G$390,MATCH(D35,$D$5:$D$390,0))</f>
        <v>0</v>
      </c>
    </row>
    <row r="36" spans="1:10" ht="15" customHeight="1">
      <c r="A36" s="15">
        <v>32</v>
      </c>
      <c r="B36" s="22" t="s">
        <v>113</v>
      </c>
      <c r="C36" s="22" t="s">
        <v>114</v>
      </c>
      <c r="D36" s="15" t="s">
        <v>31</v>
      </c>
      <c r="E36" s="22" t="s">
        <v>22</v>
      </c>
      <c r="F36" s="38">
        <v>0.035787037037037034</v>
      </c>
      <c r="G36" s="38">
        <v>0.035787037037037034</v>
      </c>
      <c r="H36" s="15" t="str">
        <f t="shared" si="2"/>
        <v>5.09/km</v>
      </c>
      <c r="I36" s="18">
        <f t="shared" si="3"/>
        <v>0.00903935185185185</v>
      </c>
      <c r="J36" s="18">
        <f>G36-INDEX($G$5:$G$390,MATCH(D36,$D$5:$D$390,0))</f>
        <v>0.004930555555555553</v>
      </c>
    </row>
    <row r="37" spans="1:10" ht="15" customHeight="1">
      <c r="A37" s="12">
        <v>33</v>
      </c>
      <c r="B37" s="21" t="s">
        <v>115</v>
      </c>
      <c r="C37" s="21" t="s">
        <v>116</v>
      </c>
      <c r="D37" s="12" t="s">
        <v>30</v>
      </c>
      <c r="E37" s="21" t="s">
        <v>73</v>
      </c>
      <c r="F37" s="36">
        <v>0.03671296296296296</v>
      </c>
      <c r="G37" s="36">
        <v>0.03671296296296296</v>
      </c>
      <c r="H37" s="12" t="str">
        <f t="shared" si="2"/>
        <v>5.17/km</v>
      </c>
      <c r="I37" s="13">
        <f t="shared" si="3"/>
        <v>0.009965277777777778</v>
      </c>
      <c r="J37" s="13">
        <f>G37-INDEX($G$5:$G$390,MATCH(D37,$D$5:$D$390,0))</f>
        <v>0.007754629629629625</v>
      </c>
    </row>
    <row r="38" spans="1:10" ht="15" customHeight="1">
      <c r="A38" s="12">
        <v>34</v>
      </c>
      <c r="B38" s="21" t="s">
        <v>117</v>
      </c>
      <c r="C38" s="21" t="s">
        <v>118</v>
      </c>
      <c r="D38" s="12" t="s">
        <v>34</v>
      </c>
      <c r="E38" s="21" t="s">
        <v>73</v>
      </c>
      <c r="F38" s="36">
        <v>0.036724537037037035</v>
      </c>
      <c r="G38" s="36">
        <v>0.036724537037037035</v>
      </c>
      <c r="H38" s="12" t="str">
        <f t="shared" si="2"/>
        <v>5.17/km</v>
      </c>
      <c r="I38" s="13">
        <f t="shared" si="3"/>
        <v>0.009976851851851851</v>
      </c>
      <c r="J38" s="13">
        <f>G38-INDEX($G$5:$G$390,MATCH(D38,$D$5:$D$390,0))</f>
        <v>0</v>
      </c>
    </row>
    <row r="39" spans="1:10" ht="15" customHeight="1">
      <c r="A39" s="12">
        <v>35</v>
      </c>
      <c r="B39" s="21" t="s">
        <v>119</v>
      </c>
      <c r="C39" s="21" t="s">
        <v>120</v>
      </c>
      <c r="D39" s="12" t="s">
        <v>31</v>
      </c>
      <c r="E39" s="21" t="s">
        <v>73</v>
      </c>
      <c r="F39" s="36">
        <v>0.03730324074074074</v>
      </c>
      <c r="G39" s="36">
        <v>0.03730324074074074</v>
      </c>
      <c r="H39" s="12" t="str">
        <f t="shared" si="2"/>
        <v>5.22/km</v>
      </c>
      <c r="I39" s="13">
        <f t="shared" si="3"/>
        <v>0.010555555555555558</v>
      </c>
      <c r="J39" s="13">
        <f>G39-INDEX($G$5:$G$390,MATCH(D39,$D$5:$D$390,0))</f>
        <v>0.00644675925925926</v>
      </c>
    </row>
    <row r="40" spans="1:10" ht="15" customHeight="1">
      <c r="A40" s="12">
        <v>36</v>
      </c>
      <c r="B40" s="21" t="s">
        <v>121</v>
      </c>
      <c r="C40" s="21" t="s">
        <v>114</v>
      </c>
      <c r="D40" s="12" t="s">
        <v>32</v>
      </c>
      <c r="E40" s="21" t="s">
        <v>23</v>
      </c>
      <c r="F40" s="36">
        <v>0.03741898148148148</v>
      </c>
      <c r="G40" s="36">
        <v>0.03741898148148148</v>
      </c>
      <c r="H40" s="12" t="str">
        <f t="shared" si="2"/>
        <v>5.23/km</v>
      </c>
      <c r="I40" s="13">
        <f t="shared" si="3"/>
        <v>0.010671296296296293</v>
      </c>
      <c r="J40" s="13">
        <f>G40-INDEX($G$5:$G$390,MATCH(D40,$D$5:$D$390,0))</f>
        <v>0.004004629629629622</v>
      </c>
    </row>
    <row r="41" spans="1:10" ht="15" customHeight="1">
      <c r="A41" s="12">
        <v>37</v>
      </c>
      <c r="B41" s="21" t="s">
        <v>122</v>
      </c>
      <c r="C41" s="21" t="s">
        <v>86</v>
      </c>
      <c r="D41" s="12" t="s">
        <v>32</v>
      </c>
      <c r="E41" s="21" t="s">
        <v>93</v>
      </c>
      <c r="F41" s="36">
        <v>0.03791666666666667</v>
      </c>
      <c r="G41" s="36">
        <v>0.03791666666666667</v>
      </c>
      <c r="H41" s="12" t="str">
        <f t="shared" si="2"/>
        <v>5.28/km</v>
      </c>
      <c r="I41" s="13">
        <f t="shared" si="3"/>
        <v>0.011168981481481485</v>
      </c>
      <c r="J41" s="13">
        <f>G41-INDEX($G$5:$G$390,MATCH(D41,$D$5:$D$390,0))</f>
        <v>0.004502314814814813</v>
      </c>
    </row>
    <row r="42" spans="1:10" ht="15" customHeight="1">
      <c r="A42" s="12">
        <v>38</v>
      </c>
      <c r="B42" s="21" t="s">
        <v>123</v>
      </c>
      <c r="C42" s="21" t="s">
        <v>124</v>
      </c>
      <c r="D42" s="12" t="s">
        <v>38</v>
      </c>
      <c r="E42" s="21" t="s">
        <v>125</v>
      </c>
      <c r="F42" s="36">
        <v>0.038530092592592595</v>
      </c>
      <c r="G42" s="36">
        <v>0.038530092592592595</v>
      </c>
      <c r="H42" s="12" t="str">
        <f t="shared" si="2"/>
        <v>5.33/km</v>
      </c>
      <c r="I42" s="13">
        <f t="shared" si="3"/>
        <v>0.011782407407407412</v>
      </c>
      <c r="J42" s="13">
        <f>G42-INDEX($G$5:$G$390,MATCH(D42,$D$5:$D$390,0))</f>
        <v>0.003067129629629628</v>
      </c>
    </row>
    <row r="43" spans="1:10" ht="15" customHeight="1">
      <c r="A43" s="12">
        <v>39</v>
      </c>
      <c r="B43" s="21" t="s">
        <v>126</v>
      </c>
      <c r="C43" s="21" t="s">
        <v>127</v>
      </c>
      <c r="D43" s="12" t="s">
        <v>34</v>
      </c>
      <c r="E43" s="21" t="s">
        <v>128</v>
      </c>
      <c r="F43" s="36">
        <v>0.040879629629629634</v>
      </c>
      <c r="G43" s="36">
        <v>0.040879629629629634</v>
      </c>
      <c r="H43" s="12" t="str">
        <f t="shared" si="2"/>
        <v>5.53/km</v>
      </c>
      <c r="I43" s="13">
        <f t="shared" si="3"/>
        <v>0.01413194444444445</v>
      </c>
      <c r="J43" s="13">
        <f>G43-INDEX($G$5:$G$390,MATCH(D43,$D$5:$D$390,0))</f>
        <v>0.004155092592592599</v>
      </c>
    </row>
    <row r="44" spans="1:10" ht="15" customHeight="1">
      <c r="A44" s="12">
        <v>40</v>
      </c>
      <c r="B44" s="21" t="s">
        <v>21</v>
      </c>
      <c r="C44" s="21" t="s">
        <v>129</v>
      </c>
      <c r="D44" s="12" t="s">
        <v>31</v>
      </c>
      <c r="E44" s="21" t="s">
        <v>128</v>
      </c>
      <c r="F44" s="36">
        <v>0.040879629629629634</v>
      </c>
      <c r="G44" s="36">
        <v>0.040879629629629634</v>
      </c>
      <c r="H44" s="12" t="str">
        <f t="shared" si="2"/>
        <v>5.53/km</v>
      </c>
      <c r="I44" s="13">
        <f t="shared" si="3"/>
        <v>0.01413194444444445</v>
      </c>
      <c r="J44" s="13">
        <f>G44-INDEX($G$5:$G$390,MATCH(D44,$D$5:$D$390,0))</f>
        <v>0.010023148148148153</v>
      </c>
    </row>
    <row r="45" spans="1:10" ht="15" customHeight="1">
      <c r="A45" s="12">
        <v>41</v>
      </c>
      <c r="B45" s="21" t="s">
        <v>130</v>
      </c>
      <c r="C45" s="21" t="s">
        <v>120</v>
      </c>
      <c r="D45" s="12" t="s">
        <v>31</v>
      </c>
      <c r="E45" s="21" t="s">
        <v>23</v>
      </c>
      <c r="F45" s="36">
        <v>0.042986111111111114</v>
      </c>
      <c r="G45" s="36">
        <v>0.042986111111111114</v>
      </c>
      <c r="H45" s="12" t="str">
        <f t="shared" si="2"/>
        <v>6.11/km</v>
      </c>
      <c r="I45" s="13">
        <f t="shared" si="3"/>
        <v>0.01623842592592593</v>
      </c>
      <c r="J45" s="13">
        <f>G45-INDEX($G$5:$G$390,MATCH(D45,$D$5:$D$390,0))</f>
        <v>0.012129629629629633</v>
      </c>
    </row>
    <row r="46" spans="1:10" ht="15" customHeight="1">
      <c r="A46" s="12">
        <v>42</v>
      </c>
      <c r="B46" s="21" t="s">
        <v>131</v>
      </c>
      <c r="C46" s="21" t="s">
        <v>132</v>
      </c>
      <c r="D46" s="12" t="s">
        <v>36</v>
      </c>
      <c r="E46" s="21" t="s">
        <v>41</v>
      </c>
      <c r="F46" s="36">
        <v>0.04299768518518519</v>
      </c>
      <c r="G46" s="36">
        <v>0.04299768518518519</v>
      </c>
      <c r="H46" s="12" t="str">
        <f t="shared" si="2"/>
        <v>6.12/km</v>
      </c>
      <c r="I46" s="13">
        <f t="shared" si="3"/>
        <v>0.016250000000000004</v>
      </c>
      <c r="J46" s="13">
        <f>G46-INDEX($G$5:$G$390,MATCH(D46,$D$5:$D$390,0))</f>
        <v>0.011493055555555562</v>
      </c>
    </row>
    <row r="47" spans="1:10" ht="15" customHeight="1">
      <c r="A47" s="12">
        <v>43</v>
      </c>
      <c r="B47" s="21" t="s">
        <v>133</v>
      </c>
      <c r="C47" s="21" t="s">
        <v>134</v>
      </c>
      <c r="D47" s="12" t="s">
        <v>31</v>
      </c>
      <c r="E47" s="21" t="s">
        <v>41</v>
      </c>
      <c r="F47" s="36">
        <v>0.04471064814814815</v>
      </c>
      <c r="G47" s="36">
        <v>0.04471064814814815</v>
      </c>
      <c r="H47" s="12" t="str">
        <f t="shared" si="2"/>
        <v>6.26/km</v>
      </c>
      <c r="I47" s="13">
        <f t="shared" si="3"/>
        <v>0.01796296296296297</v>
      </c>
      <c r="J47" s="13">
        <f>G47-INDEX($G$5:$G$390,MATCH(D47,$D$5:$D$390,0))</f>
        <v>0.013854166666666671</v>
      </c>
    </row>
    <row r="48" spans="1:10" ht="15" customHeight="1">
      <c r="A48" s="12">
        <v>44</v>
      </c>
      <c r="B48" s="21" t="s">
        <v>14</v>
      </c>
      <c r="C48" s="21" t="s">
        <v>86</v>
      </c>
      <c r="D48" s="12" t="s">
        <v>30</v>
      </c>
      <c r="E48" s="21" t="s">
        <v>41</v>
      </c>
      <c r="F48" s="36">
        <v>0.04497685185185185</v>
      </c>
      <c r="G48" s="36">
        <v>0.04497685185185185</v>
      </c>
      <c r="H48" s="12" t="str">
        <f t="shared" si="2"/>
        <v>6.29/km</v>
      </c>
      <c r="I48" s="13">
        <f t="shared" si="3"/>
        <v>0.018229166666666668</v>
      </c>
      <c r="J48" s="13">
        <f>G48-INDEX($G$5:$G$390,MATCH(D48,$D$5:$D$390,0))</f>
        <v>0.016018518518518515</v>
      </c>
    </row>
    <row r="49" spans="1:10" ht="15" customHeight="1">
      <c r="A49" s="15">
        <v>45</v>
      </c>
      <c r="B49" s="22" t="s">
        <v>20</v>
      </c>
      <c r="C49" s="22" t="s">
        <v>135</v>
      </c>
      <c r="D49" s="15" t="s">
        <v>38</v>
      </c>
      <c r="E49" s="22" t="s">
        <v>22</v>
      </c>
      <c r="F49" s="38">
        <v>0.04554398148148148</v>
      </c>
      <c r="G49" s="38">
        <v>0.04554398148148148</v>
      </c>
      <c r="H49" s="15" t="str">
        <f t="shared" si="2"/>
        <v>6.34/km</v>
      </c>
      <c r="I49" s="18">
        <f t="shared" si="3"/>
        <v>0.018796296296296294</v>
      </c>
      <c r="J49" s="18">
        <f>G49-INDEX($G$5:$G$390,MATCH(D49,$D$5:$D$390,0))</f>
        <v>0.01008101851851851</v>
      </c>
    </row>
    <row r="50" spans="1:10" ht="15" customHeight="1">
      <c r="A50" s="12">
        <v>46</v>
      </c>
      <c r="B50" s="21" t="s">
        <v>136</v>
      </c>
      <c r="C50" s="21" t="s">
        <v>98</v>
      </c>
      <c r="D50" s="12" t="s">
        <v>45</v>
      </c>
      <c r="E50" s="21" t="s">
        <v>137</v>
      </c>
      <c r="F50" s="36">
        <v>0.045960648148148146</v>
      </c>
      <c r="G50" s="36">
        <v>0.045960648148148146</v>
      </c>
      <c r="H50" s="12" t="str">
        <f t="shared" si="2"/>
        <v>6.37/km</v>
      </c>
      <c r="I50" s="13">
        <f t="shared" si="3"/>
        <v>0.019212962962962963</v>
      </c>
      <c r="J50" s="13">
        <f>G50-INDEX($G$5:$G$390,MATCH(D50,$D$5:$D$390,0))</f>
        <v>0</v>
      </c>
    </row>
    <row r="51" spans="1:10" ht="15" customHeight="1">
      <c r="A51" s="12">
        <v>47</v>
      </c>
      <c r="B51" s="21" t="s">
        <v>138</v>
      </c>
      <c r="C51" s="21" t="s">
        <v>135</v>
      </c>
      <c r="D51" s="12" t="s">
        <v>38</v>
      </c>
      <c r="E51" s="21" t="s">
        <v>12</v>
      </c>
      <c r="F51" s="36">
        <v>0.045960648148148146</v>
      </c>
      <c r="G51" s="36">
        <v>0.045960648148148146</v>
      </c>
      <c r="H51" s="12" t="str">
        <f t="shared" si="2"/>
        <v>6.37/km</v>
      </c>
      <c r="I51" s="13">
        <f t="shared" si="3"/>
        <v>0.019212962962962963</v>
      </c>
      <c r="J51" s="13">
        <f>G51-INDEX($G$5:$G$390,MATCH(D51,$D$5:$D$390,0))</f>
        <v>0.01049768518518518</v>
      </c>
    </row>
    <row r="52" spans="1:10" ht="15" customHeight="1">
      <c r="A52" s="12">
        <v>48</v>
      </c>
      <c r="B52" s="21" t="s">
        <v>139</v>
      </c>
      <c r="C52" s="21" t="s">
        <v>140</v>
      </c>
      <c r="D52" s="12" t="s">
        <v>34</v>
      </c>
      <c r="E52" s="21" t="s">
        <v>137</v>
      </c>
      <c r="F52" s="36">
        <v>0.04603009259259259</v>
      </c>
      <c r="G52" s="36">
        <v>0.04603009259259259</v>
      </c>
      <c r="H52" s="12" t="str">
        <f t="shared" si="2"/>
        <v>6.38/km</v>
      </c>
      <c r="I52" s="13">
        <f t="shared" si="3"/>
        <v>0.019282407407407404</v>
      </c>
      <c r="J52" s="13">
        <f>G52-INDEX($G$5:$G$390,MATCH(D52,$D$5:$D$390,0))</f>
        <v>0.009305555555555553</v>
      </c>
    </row>
    <row r="53" spans="1:10" ht="15" customHeight="1">
      <c r="A53" s="12">
        <v>49</v>
      </c>
      <c r="B53" s="21" t="s">
        <v>46</v>
      </c>
      <c r="C53" s="21" t="s">
        <v>141</v>
      </c>
      <c r="D53" s="12" t="s">
        <v>45</v>
      </c>
      <c r="E53" s="21" t="s">
        <v>93</v>
      </c>
      <c r="F53" s="36">
        <v>0.04612268518518519</v>
      </c>
      <c r="G53" s="36">
        <v>0.04612268518518519</v>
      </c>
      <c r="H53" s="12" t="str">
        <f t="shared" si="2"/>
        <v>6.39/km</v>
      </c>
      <c r="I53" s="13">
        <f t="shared" si="3"/>
        <v>0.019375000000000007</v>
      </c>
      <c r="J53" s="13">
        <f>G53-INDEX($G$5:$G$390,MATCH(D53,$D$5:$D$390,0))</f>
        <v>0.00016203703703704386</v>
      </c>
    </row>
    <row r="54" spans="1:10" ht="15" customHeight="1">
      <c r="A54" s="12">
        <v>50</v>
      </c>
      <c r="B54" s="21" t="s">
        <v>130</v>
      </c>
      <c r="C54" s="21" t="s">
        <v>142</v>
      </c>
      <c r="D54" s="12" t="s">
        <v>28</v>
      </c>
      <c r="E54" s="21" t="s">
        <v>23</v>
      </c>
      <c r="F54" s="36">
        <v>0.04719907407407407</v>
      </c>
      <c r="G54" s="36">
        <v>0.04719907407407407</v>
      </c>
      <c r="H54" s="12" t="str">
        <f t="shared" si="2"/>
        <v>6.48/km</v>
      </c>
      <c r="I54" s="13">
        <f t="shared" si="3"/>
        <v>0.020451388888888884</v>
      </c>
      <c r="J54" s="13">
        <f>G54-INDEX($G$5:$G$390,MATCH(D54,$D$5:$D$390,0))</f>
        <v>0.020451388888888884</v>
      </c>
    </row>
    <row r="55" spans="1:10" ht="15" customHeight="1">
      <c r="A55" s="12">
        <v>51</v>
      </c>
      <c r="B55" s="21" t="s">
        <v>26</v>
      </c>
      <c r="C55" s="21" t="s">
        <v>143</v>
      </c>
      <c r="D55" s="12" t="s">
        <v>36</v>
      </c>
      <c r="E55" s="21" t="s">
        <v>23</v>
      </c>
      <c r="F55" s="36">
        <v>0.04719907407407407</v>
      </c>
      <c r="G55" s="36">
        <v>0.04719907407407407</v>
      </c>
      <c r="H55" s="12" t="str">
        <f t="shared" si="2"/>
        <v>6.48/km</v>
      </c>
      <c r="I55" s="13">
        <f t="shared" si="3"/>
        <v>0.020451388888888884</v>
      </c>
      <c r="J55" s="13">
        <f>G55-INDEX($G$5:$G$390,MATCH(D55,$D$5:$D$390,0))</f>
        <v>0.01569444444444444</v>
      </c>
    </row>
    <row r="56" spans="1:10" ht="15" customHeight="1">
      <c r="A56" s="12">
        <v>52</v>
      </c>
      <c r="B56" s="21" t="s">
        <v>43</v>
      </c>
      <c r="C56" s="21" t="s">
        <v>94</v>
      </c>
      <c r="D56" s="12" t="s">
        <v>28</v>
      </c>
      <c r="E56" s="21" t="s">
        <v>144</v>
      </c>
      <c r="F56" s="36">
        <v>0.047731481481481486</v>
      </c>
      <c r="G56" s="36">
        <v>0.047731481481481486</v>
      </c>
      <c r="H56" s="12" t="str">
        <f t="shared" si="2"/>
        <v>6.52/km</v>
      </c>
      <c r="I56" s="13">
        <f t="shared" si="3"/>
        <v>0.020983796296296302</v>
      </c>
      <c r="J56" s="13">
        <f>G56-INDEX($G$5:$G$390,MATCH(D56,$D$5:$D$390,0))</f>
        <v>0.020983796296296302</v>
      </c>
    </row>
    <row r="57" spans="1:10" ht="15" customHeight="1">
      <c r="A57" s="12">
        <v>53</v>
      </c>
      <c r="B57" s="21" t="s">
        <v>19</v>
      </c>
      <c r="C57" s="21" t="s">
        <v>145</v>
      </c>
      <c r="D57" s="12" t="s">
        <v>45</v>
      </c>
      <c r="E57" s="21" t="s">
        <v>41</v>
      </c>
      <c r="F57" s="36">
        <v>0.04825231481481482</v>
      </c>
      <c r="G57" s="36">
        <v>0.04825231481481482</v>
      </c>
      <c r="H57" s="12" t="str">
        <f t="shared" si="2"/>
        <v>6.57/km</v>
      </c>
      <c r="I57" s="13">
        <f t="shared" si="3"/>
        <v>0.021504629629629634</v>
      </c>
      <c r="J57" s="13">
        <f>G57-INDEX($G$5:$G$390,MATCH(D57,$D$5:$D$390,0))</f>
        <v>0.002291666666666671</v>
      </c>
    </row>
    <row r="58" spans="1:10" ht="15" customHeight="1">
      <c r="A58" s="12">
        <v>54</v>
      </c>
      <c r="B58" s="21" t="s">
        <v>17</v>
      </c>
      <c r="C58" s="21" t="s">
        <v>146</v>
      </c>
      <c r="D58" s="12" t="s">
        <v>45</v>
      </c>
      <c r="E58" s="21" t="s">
        <v>41</v>
      </c>
      <c r="F58" s="36">
        <v>0.04853009259259259</v>
      </c>
      <c r="G58" s="36">
        <v>0.04853009259259259</v>
      </c>
      <c r="H58" s="12" t="str">
        <f t="shared" si="2"/>
        <v>6.59/km</v>
      </c>
      <c r="I58" s="13">
        <f t="shared" si="3"/>
        <v>0.021782407407407407</v>
      </c>
      <c r="J58" s="13">
        <f>G58-INDEX($G$5:$G$390,MATCH(D58,$D$5:$D$390,0))</f>
        <v>0.0025694444444444436</v>
      </c>
    </row>
    <row r="59" spans="1:10" ht="15" customHeight="1">
      <c r="A59" s="12">
        <v>55</v>
      </c>
      <c r="B59" s="21" t="s">
        <v>147</v>
      </c>
      <c r="C59" s="21" t="s">
        <v>94</v>
      </c>
      <c r="D59" s="12" t="s">
        <v>32</v>
      </c>
      <c r="E59" s="21" t="s">
        <v>148</v>
      </c>
      <c r="F59" s="36">
        <v>0.04886574074074074</v>
      </c>
      <c r="G59" s="36">
        <v>0.04886574074074074</v>
      </c>
      <c r="H59" s="12" t="str">
        <f t="shared" si="2"/>
        <v>7.02/km</v>
      </c>
      <c r="I59" s="13">
        <f t="shared" si="3"/>
        <v>0.022118055555555554</v>
      </c>
      <c r="J59" s="13">
        <f>G59-INDEX($G$5:$G$390,MATCH(D59,$D$5:$D$390,0))</f>
        <v>0.015451388888888883</v>
      </c>
    </row>
    <row r="60" spans="1:10" ht="15" customHeight="1">
      <c r="A60" s="12">
        <v>56</v>
      </c>
      <c r="B60" s="21" t="s">
        <v>149</v>
      </c>
      <c r="C60" s="21" t="s">
        <v>150</v>
      </c>
      <c r="D60" s="12" t="s">
        <v>36</v>
      </c>
      <c r="E60" s="21" t="s">
        <v>151</v>
      </c>
      <c r="F60" s="36">
        <v>0.049074074074074076</v>
      </c>
      <c r="G60" s="36">
        <v>0.049074074074074076</v>
      </c>
      <c r="H60" s="12" t="str">
        <f t="shared" si="2"/>
        <v>7.04/km</v>
      </c>
      <c r="I60" s="13">
        <f t="shared" si="3"/>
        <v>0.022326388888888892</v>
      </c>
      <c r="J60" s="13">
        <f>G60-INDEX($G$5:$G$390,MATCH(D60,$D$5:$D$390,0))</f>
        <v>0.01756944444444445</v>
      </c>
    </row>
    <row r="61" spans="1:10" ht="15" customHeight="1">
      <c r="A61" s="12">
        <v>57</v>
      </c>
      <c r="B61" s="21" t="s">
        <v>152</v>
      </c>
      <c r="C61" s="21" t="s">
        <v>153</v>
      </c>
      <c r="D61" s="12" t="s">
        <v>154</v>
      </c>
      <c r="E61" s="21" t="s">
        <v>23</v>
      </c>
      <c r="F61" s="36">
        <v>0.0503125</v>
      </c>
      <c r="G61" s="36">
        <v>0.0503125</v>
      </c>
      <c r="H61" s="12" t="str">
        <f t="shared" si="2"/>
        <v>7.15/km</v>
      </c>
      <c r="I61" s="13">
        <f t="shared" si="3"/>
        <v>0.02356481481481482</v>
      </c>
      <c r="J61" s="13">
        <f>G61-INDEX($G$5:$G$390,MATCH(D61,$D$5:$D$390,0))</f>
        <v>0</v>
      </c>
    </row>
    <row r="62" spans="1:10" ht="15" customHeight="1">
      <c r="A62" s="16">
        <v>58</v>
      </c>
      <c r="B62" s="17" t="s">
        <v>155</v>
      </c>
      <c r="C62" s="17" t="s">
        <v>129</v>
      </c>
      <c r="D62" s="16" t="s">
        <v>33</v>
      </c>
      <c r="E62" s="17" t="s">
        <v>23</v>
      </c>
      <c r="F62" s="37">
        <v>0.05042824074074074</v>
      </c>
      <c r="G62" s="37">
        <v>0.05042824074074074</v>
      </c>
      <c r="H62" s="16" t="str">
        <f t="shared" si="2"/>
        <v>7.16/km</v>
      </c>
      <c r="I62" s="19">
        <f t="shared" si="3"/>
        <v>0.023680555555555555</v>
      </c>
      <c r="J62" s="19">
        <f>G62-INDEX($G$5:$G$390,MATCH(D62,$D$5:$D$390,0))</f>
        <v>0.018946759259259253</v>
      </c>
    </row>
  </sheetData>
  <sheetProtection/>
  <autoFilter ref="A4:J62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6" sqref="B16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0" t="str">
        <f>Individuale!A1</f>
        <v>La corsa del cuore</v>
      </c>
      <c r="B1" s="31"/>
      <c r="C1" s="32"/>
    </row>
    <row r="2" spans="1:3" ht="24" customHeight="1">
      <c r="A2" s="28" t="str">
        <f>Individuale!A2</f>
        <v>2ª edizione</v>
      </c>
      <c r="B2" s="28"/>
      <c r="C2" s="28"/>
    </row>
    <row r="3" spans="1:3" ht="24" customHeight="1">
      <c r="A3" s="33" t="str">
        <f>Individuale!A3</f>
        <v>Formello (RM) Italia - Domenica 16/11/2014</v>
      </c>
      <c r="B3" s="33"/>
      <c r="C3" s="33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11">
        <v>1</v>
      </c>
      <c r="B5" s="20" t="s">
        <v>41</v>
      </c>
      <c r="C5" s="23">
        <v>6</v>
      </c>
    </row>
    <row r="6" spans="1:3" ht="15" customHeight="1">
      <c r="A6" s="12">
        <v>2</v>
      </c>
      <c r="B6" s="21" t="s">
        <v>73</v>
      </c>
      <c r="C6" s="24">
        <v>5</v>
      </c>
    </row>
    <row r="7" spans="1:3" ht="15" customHeight="1">
      <c r="A7" s="15">
        <v>3</v>
      </c>
      <c r="B7" s="22" t="s">
        <v>22</v>
      </c>
      <c r="C7" s="26">
        <v>3</v>
      </c>
    </row>
    <row r="8" spans="1:3" ht="15" customHeight="1">
      <c r="A8" s="12">
        <v>4</v>
      </c>
      <c r="B8" s="21" t="s">
        <v>93</v>
      </c>
      <c r="C8" s="24">
        <v>3</v>
      </c>
    </row>
    <row r="9" spans="1:3" ht="15" customHeight="1">
      <c r="A9" s="12">
        <v>5</v>
      </c>
      <c r="B9" s="21" t="s">
        <v>25</v>
      </c>
      <c r="C9" s="24">
        <v>2</v>
      </c>
    </row>
    <row r="10" spans="1:3" ht="15" customHeight="1">
      <c r="A10" s="12">
        <v>6</v>
      </c>
      <c r="B10" s="21" t="s">
        <v>137</v>
      </c>
      <c r="C10" s="24">
        <v>2</v>
      </c>
    </row>
    <row r="11" spans="1:3" ht="15" customHeight="1">
      <c r="A11" s="12">
        <v>7</v>
      </c>
      <c r="B11" s="21" t="s">
        <v>128</v>
      </c>
      <c r="C11" s="24">
        <v>2</v>
      </c>
    </row>
    <row r="12" spans="1:3" ht="15" customHeight="1">
      <c r="A12" s="12">
        <v>8</v>
      </c>
      <c r="B12" s="21" t="s">
        <v>67</v>
      </c>
      <c r="C12" s="24">
        <v>2</v>
      </c>
    </row>
    <row r="13" spans="1:3" ht="15" customHeight="1">
      <c r="A13" s="12">
        <v>9</v>
      </c>
      <c r="B13" s="21" t="s">
        <v>69</v>
      </c>
      <c r="C13" s="24">
        <v>1</v>
      </c>
    </row>
    <row r="14" spans="1:3" ht="15" customHeight="1">
      <c r="A14" s="12">
        <v>10</v>
      </c>
      <c r="B14" s="21" t="s">
        <v>71</v>
      </c>
      <c r="C14" s="24">
        <v>1</v>
      </c>
    </row>
    <row r="15" spans="1:3" ht="15" customHeight="1">
      <c r="A15" s="12">
        <v>11</v>
      </c>
      <c r="B15" s="21" t="s">
        <v>108</v>
      </c>
      <c r="C15" s="24">
        <v>1</v>
      </c>
    </row>
    <row r="16" spans="1:3" ht="15" customHeight="1">
      <c r="A16" s="12">
        <v>12</v>
      </c>
      <c r="B16" s="21" t="s">
        <v>125</v>
      </c>
      <c r="C16" s="24">
        <v>1</v>
      </c>
    </row>
    <row r="17" spans="1:3" ht="15" customHeight="1">
      <c r="A17" s="12">
        <v>13</v>
      </c>
      <c r="B17" s="21" t="s">
        <v>148</v>
      </c>
      <c r="C17" s="24">
        <v>1</v>
      </c>
    </row>
    <row r="18" spans="1:3" ht="15" customHeight="1">
      <c r="A18" s="12">
        <v>14</v>
      </c>
      <c r="B18" s="21" t="s">
        <v>151</v>
      </c>
      <c r="C18" s="24">
        <v>1</v>
      </c>
    </row>
    <row r="19" spans="1:3" ht="15" customHeight="1">
      <c r="A19" s="12">
        <v>15</v>
      </c>
      <c r="B19" s="21" t="s">
        <v>12</v>
      </c>
      <c r="C19" s="24">
        <v>1</v>
      </c>
    </row>
    <row r="20" spans="1:3" ht="15" customHeight="1">
      <c r="A20" s="12">
        <v>16</v>
      </c>
      <c r="B20" s="21" t="s">
        <v>44</v>
      </c>
      <c r="C20" s="24">
        <v>1</v>
      </c>
    </row>
    <row r="21" spans="1:3" ht="15" customHeight="1">
      <c r="A21" s="12">
        <v>17</v>
      </c>
      <c r="B21" s="21" t="s">
        <v>37</v>
      </c>
      <c r="C21" s="24">
        <v>1</v>
      </c>
    </row>
    <row r="22" spans="1:3" ht="15" customHeight="1">
      <c r="A22" s="12">
        <v>18</v>
      </c>
      <c r="B22" s="21" t="s">
        <v>81</v>
      </c>
      <c r="C22" s="24">
        <v>1</v>
      </c>
    </row>
    <row r="23" spans="1:3" ht="15" customHeight="1">
      <c r="A23" s="12">
        <v>19</v>
      </c>
      <c r="B23" s="21" t="s">
        <v>13</v>
      </c>
      <c r="C23" s="24">
        <v>1</v>
      </c>
    </row>
    <row r="24" spans="1:3" ht="15" customHeight="1">
      <c r="A24" s="12">
        <v>20</v>
      </c>
      <c r="B24" s="21" t="s">
        <v>144</v>
      </c>
      <c r="C24" s="24">
        <v>1</v>
      </c>
    </row>
    <row r="25" spans="1:3" ht="15" customHeight="1">
      <c r="A25" s="12">
        <v>21</v>
      </c>
      <c r="B25" s="21" t="s">
        <v>78</v>
      </c>
      <c r="C25" s="24">
        <v>1</v>
      </c>
    </row>
    <row r="26" spans="1:3" ht="15" customHeight="1">
      <c r="A26" s="12">
        <v>22</v>
      </c>
      <c r="B26" s="21" t="s">
        <v>103</v>
      </c>
      <c r="C26" s="24">
        <v>1</v>
      </c>
    </row>
    <row r="27" spans="1:3" ht="15" customHeight="1">
      <c r="A27" s="12">
        <v>23</v>
      </c>
      <c r="B27" s="21" t="s">
        <v>56</v>
      </c>
      <c r="C27" s="24">
        <v>1</v>
      </c>
    </row>
    <row r="28" spans="1:3" ht="15" customHeight="1">
      <c r="A28" s="12">
        <v>24</v>
      </c>
      <c r="B28" s="21" t="s">
        <v>53</v>
      </c>
      <c r="C28" s="24">
        <v>1</v>
      </c>
    </row>
    <row r="29" spans="1:3" ht="15" customHeight="1">
      <c r="A29" s="12">
        <v>25</v>
      </c>
      <c r="B29" s="21" t="s">
        <v>64</v>
      </c>
      <c r="C29" s="24">
        <v>1</v>
      </c>
    </row>
    <row r="30" spans="1:3" ht="15" customHeight="1">
      <c r="A30" s="12">
        <v>26</v>
      </c>
      <c r="B30" s="21" t="s">
        <v>84</v>
      </c>
      <c r="C30" s="24">
        <v>1</v>
      </c>
    </row>
    <row r="31" spans="1:3" ht="15" customHeight="1">
      <c r="A31" s="16">
        <v>27</v>
      </c>
      <c r="B31" s="17" t="s">
        <v>23</v>
      </c>
      <c r="C31" s="25">
        <v>15</v>
      </c>
    </row>
    <row r="32" ht="12.75">
      <c r="C32" s="2">
        <f>SUM(C5:C31)</f>
        <v>58</v>
      </c>
    </row>
  </sheetData>
  <sheetProtection/>
  <autoFilter ref="A4:C5">
    <sortState ref="A5:C32">
      <sortCondition descending="1" sortBy="value" ref="C5:C32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cp:lastPrinted>2014-03-12T13:53:08Z</cp:lastPrinted>
  <dcterms:created xsi:type="dcterms:W3CDTF">2013-03-26T14:24:19Z</dcterms:created>
  <dcterms:modified xsi:type="dcterms:W3CDTF">2014-11-24T22:04:15Z</dcterms:modified>
  <cp:category/>
  <cp:version/>
  <cp:contentType/>
  <cp:contentStatus/>
</cp:coreProperties>
</file>