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<sst xmlns="http://schemas.openxmlformats.org/spreadsheetml/2006/main" count="310" uniqueCount="162">
  <si>
    <t>LABATE ANTONIO</t>
  </si>
  <si>
    <t>DESIDERI LUCA</t>
  </si>
  <si>
    <t>DANIEL DI BARTOLOMEO</t>
  </si>
  <si>
    <t>GIOVANNINI MARCO</t>
  </si>
  <si>
    <t>SEBASTIAN CIRILLO</t>
  </si>
  <si>
    <t>NICOLA DE LUCA</t>
  </si>
  <si>
    <t>SERGIO DINA</t>
  </si>
  <si>
    <t>DELIAN STATEFF</t>
  </si>
  <si>
    <t>COSIMO CAPUTO</t>
  </si>
  <si>
    <t>LORENZO CIUTI</t>
  </si>
  <si>
    <t>CARLO EPIFANIO</t>
  </si>
  <si>
    <t>ALESSANDRO LEONE</t>
  </si>
  <si>
    <t>ANDREA LAZZARINI</t>
  </si>
  <si>
    <t>AUGUSTO TAMBONE</t>
  </si>
  <si>
    <t>FABRIZIO DE CARLI</t>
  </si>
  <si>
    <t>MARCELLO CIPRESSINI</t>
  </si>
  <si>
    <t>GIANCARLO ROSSETTI</t>
  </si>
  <si>
    <t>MARCO NOVARO</t>
  </si>
  <si>
    <t>ANDREA RANIERI</t>
  </si>
  <si>
    <t>ANDREA CAPPELLI</t>
  </si>
  <si>
    <t>GIUSEPPE SCOZZARELLA</t>
  </si>
  <si>
    <t>GIANLUCA TROMBETTI</t>
  </si>
  <si>
    <t>MAURIZIO CAMPONESCHI</t>
  </si>
  <si>
    <t>MASSIMO PROIETTI</t>
  </si>
  <si>
    <t>MAURIZIO PICCA</t>
  </si>
  <si>
    <t>MICHELE GIRARDI</t>
  </si>
  <si>
    <t>ALAN GILRUTH FYFE</t>
  </si>
  <si>
    <t>MASSIMILIANO ZANETTI</t>
  </si>
  <si>
    <t>ADRIANO DE ANGELIS</t>
  </si>
  <si>
    <t>ANTONIO TRABUCCO</t>
  </si>
  <si>
    <t>MASSIMILIANO BERTOLI</t>
  </si>
  <si>
    <t>AGNESE ANANASSO</t>
  </si>
  <si>
    <t>FABIO GIOVANNINI</t>
  </si>
  <si>
    <t>GIOVANNI ARIOLLI</t>
  </si>
  <si>
    <t>PAOLO MORSANI</t>
  </si>
  <si>
    <t>STEFANO BANI</t>
  </si>
  <si>
    <t>SARA DESIDERI</t>
  </si>
  <si>
    <t>VALENTINO FLAMMINI</t>
  </si>
  <si>
    <t>DIEGO CAPPETTA</t>
  </si>
  <si>
    <t>LINO ASCIOLLA</t>
  </si>
  <si>
    <t>ANDREA BUSSOLETTI</t>
  </si>
  <si>
    <t>DAVIDE CAPIZZI</t>
  </si>
  <si>
    <t>LOMAGLIO</t>
  </si>
  <si>
    <t>ANDREA REDAELLI</t>
  </si>
  <si>
    <t>ANGELO MENICHELLI</t>
  </si>
  <si>
    <t>MARIO SERPI</t>
  </si>
  <si>
    <t>MARIO VAIANI LISI</t>
  </si>
  <si>
    <t>AUGUSTO MINERVA</t>
  </si>
  <si>
    <t>VINCENZO GRENGA</t>
  </si>
  <si>
    <t>RISTUCCIA</t>
  </si>
  <si>
    <t>STEFANO CORSINI</t>
  </si>
  <si>
    <t>ALESSANDRO CIANCIOSI</t>
  </si>
  <si>
    <t>FABIO RICCOBENE</t>
  </si>
  <si>
    <t>EDOARDO TRICERRI</t>
  </si>
  <si>
    <t>ALESSIA MANFREDELLI</t>
  </si>
  <si>
    <t>GIANCARLO BOMBINI</t>
  </si>
  <si>
    <t>CLAUDIO FELIZIANI</t>
  </si>
  <si>
    <t>MICHELE IEVA</t>
  </si>
  <si>
    <t>CLAUDIO FILIPUTTI</t>
  </si>
  <si>
    <t>CHECHERITA ELEONORA</t>
  </si>
  <si>
    <t>LORENZO DI VECCHIO</t>
  </si>
  <si>
    <t>ANDREA MAISANI</t>
  </si>
  <si>
    <t>MASSIMILIANO DE ANGELIS</t>
  </si>
  <si>
    <t>MASSIMO PUTZOLU</t>
  </si>
  <si>
    <t>PAOLO SALOMONE</t>
  </si>
  <si>
    <t>ANTONIO CANTATORE</t>
  </si>
  <si>
    <t>LORENZO SESTI</t>
  </si>
  <si>
    <t>MAURIZIO PAGLIONE</t>
  </si>
  <si>
    <t>LUCA FRASCARI</t>
  </si>
  <si>
    <t>CLAUDIO PETRUCCI</t>
  </si>
  <si>
    <t>LUIGIA LATTERI</t>
  </si>
  <si>
    <t>LUCA LIVERANI</t>
  </si>
  <si>
    <t>ANNA PATELLI</t>
  </si>
  <si>
    <t>MARCO BRUNO</t>
  </si>
  <si>
    <t>ALESSANDRO GIULIANI</t>
  </si>
  <si>
    <t>ROBERTO TEDESCHI</t>
  </si>
  <si>
    <t>PIERFRANCO GARGANO</t>
  </si>
  <si>
    <t>CRISTIANO DURANTINI</t>
  </si>
  <si>
    <t>VINCENZO MALATTI</t>
  </si>
  <si>
    <t>CLAUDIO BOIDO</t>
  </si>
  <si>
    <t>DAVID GHEDALIA</t>
  </si>
  <si>
    <t>FRANCESCO TRESCA</t>
  </si>
  <si>
    <t>D'ANGELO</t>
  </si>
  <si>
    <t>DAVID ROBERTO</t>
  </si>
  <si>
    <t>FRANCESCA PIACENTINI</t>
  </si>
  <si>
    <t>ALESSANDRO SAMEK</t>
  </si>
  <si>
    <t>FRANCO MARGUTTA</t>
  </si>
  <si>
    <t>MARTELLA COSTANZA</t>
  </si>
  <si>
    <t>ANDREA NICOLO</t>
  </si>
  <si>
    <t>STEFANO BOIDI</t>
  </si>
  <si>
    <t>CARDUCCI AGOSTINO</t>
  </si>
  <si>
    <t>NINO CIRILLO</t>
  </si>
  <si>
    <t>BONICATTI</t>
  </si>
  <si>
    <t>ANTONIO GALLONI</t>
  </si>
  <si>
    <t>CRISTOFORO OSTI</t>
  </si>
  <si>
    <t>ENZO FIORAVANTI</t>
  </si>
  <si>
    <t>GIORGIO PRIMO</t>
  </si>
  <si>
    <t>RENZO GIAROLLI</t>
  </si>
  <si>
    <t>ALBERTO RUBINO</t>
  </si>
  <si>
    <t>MARCO VISCONTI</t>
  </si>
  <si>
    <t>MARIA CRISTINA PAOLUZZI</t>
  </si>
  <si>
    <t>FABIO CESTELLI</t>
  </si>
  <si>
    <t>BIANCA TRIONFI</t>
  </si>
  <si>
    <t>ESPEDITA RECHICHI</t>
  </si>
  <si>
    <t>VITTORIO COGLIATI DEZZA</t>
  </si>
  <si>
    <t>RITA FIRLANDO</t>
  </si>
  <si>
    <t>MARIO CANINO</t>
  </si>
  <si>
    <t>LEONARDO GUERRIERI</t>
  </si>
  <si>
    <t>ROBERTO DALLARI</t>
  </si>
  <si>
    <t>MARCO CEREA</t>
  </si>
  <si>
    <t>PAOLA CENNI</t>
  </si>
  <si>
    <t>MAURIZIO BERNARDINI</t>
  </si>
  <si>
    <t>LUCIANO RASTELLI</t>
  </si>
  <si>
    <t>GIUSEPPE APRILE</t>
  </si>
  <si>
    <t>ROBERTO DURANTINI</t>
  </si>
  <si>
    <t>FRANCESCO DI DONATO</t>
  </si>
  <si>
    <t>GIULIA CAFIERO</t>
  </si>
  <si>
    <t>MONICA ZAMPETTI</t>
  </si>
  <si>
    <t>ERNESTO CARPIO</t>
  </si>
  <si>
    <t>BEATRICE ROSSI</t>
  </si>
  <si>
    <t>BERNARDO CARTONI</t>
  </si>
  <si>
    <t>MAURO PROCACCIANTI</t>
  </si>
  <si>
    <t>STELVIO TRIPEPI</t>
  </si>
  <si>
    <t>GLORIA GIORDANO</t>
  </si>
  <si>
    <t>ATTILIO LOMBARDOZZI</t>
  </si>
  <si>
    <t>LUIGI PANCINI</t>
  </si>
  <si>
    <t>LORENZO D'APOLLONIO</t>
  </si>
  <si>
    <t>BRUGNOLI</t>
  </si>
  <si>
    <t>GIUSEPPE MONDA</t>
  </si>
  <si>
    <t>MATTEO DI IANNI</t>
  </si>
  <si>
    <t>DANIELE TOSTI</t>
  </si>
  <si>
    <t>GIORDANO DI CICCO</t>
  </si>
  <si>
    <t>GIULIANO QUIRINO</t>
  </si>
  <si>
    <t>GIOVANNI GOLVELLI</t>
  </si>
  <si>
    <t>FABIO GIGLI</t>
  </si>
  <si>
    <t>MICHELE OCCHICONE</t>
  </si>
  <si>
    <t>ALBERTO CARLOMAGNO</t>
  </si>
  <si>
    <t>IVAN GIOVANNELLI</t>
  </si>
  <si>
    <t>BEATRICE SANTOCCHI</t>
  </si>
  <si>
    <t>MATTEO CARLONE</t>
  </si>
  <si>
    <t>ROBERTA SINIBALDI</t>
  </si>
  <si>
    <t>LAURA LETIZIA</t>
  </si>
  <si>
    <t>DAMIANO AMICI</t>
  </si>
  <si>
    <t>GIACOMO TONIETTI</t>
  </si>
  <si>
    <t>ROBERTO SANTORO</t>
  </si>
  <si>
    <t>M</t>
  </si>
  <si>
    <t>Il 5000 di Natale</t>
  </si>
  <si>
    <t xml:space="preserve"> Acquacetosa - Roma (RM) Italia - Sabato 19/12/2009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</si>
  <si>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</si>
  <si>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</si>
  <si>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</si>
  <si>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</si>
  <si>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</si>
  <si>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</si>
  <si>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</si>
  <si>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</si>
  <si>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</si>
  <si>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</si>
  <si>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</si>
  <si>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MOROSINI</t>
  </si>
  <si>
    <t>A.S.D. PODISTICA SOLIDARIETA'</t>
  </si>
  <si>
    <t>F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</si>
</sst>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NumberFormat="1" applyFont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21" fontId="1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3" t="s">
        <v>146</v>
      </c>
      <c r="B1" s="23"/>
      <c r="C1" s="23"/>
      <c r="D1" s="23"/>
      <c r="E1" s="23"/>
      <c r="F1" s="23"/>
      <c r="G1" s="24"/>
      <c r="H1" s="24"/>
      <c r="I1" s="24"/>
    </row>
    <row r="2" spans="1:9" ht="24.75" customHeight="1" thickBot="1">
      <c r="A2" s="25" t="s">
        <v>147</v>
      </c>
      <c r="B2" s="26"/>
      <c r="C2" s="26"/>
      <c r="D2" s="26"/>
      <c r="E2" s="26"/>
      <c r="F2" s="26"/>
      <c r="G2" s="27"/>
      <c r="H2" s="6" t="s">
        <v>148</v>
      </c>
      <c r="I2" s="7">
        <v>5</v>
      </c>
    </row>
    <row r="3" spans="1:9" ht="37.5" customHeight="1">
      <c r="A3" s="42" t="s">
        <v>149</v>
      </c>
      <c r="B3" s="42" t="s">
        <v>150</v>
      </c>
      <c r="C3" s="43" t="s">
        <v>151</v>
      </c>
      <c r="D3" s="43" t="s">
        <v>152</v>
      </c>
      <c r="E3" s="43" t="s">
        <v>153</v>
      </c>
      <c r="F3" s="43" t="s">
        <v>154</v>
      </c>
      <c r="G3" s="43" t="s">
        <v>155</v>
      </c>
      <c r="H3" s="43" t="s">
        <v>156</v>
      </c>
      <c r="I3" s="43" t="s">
        <v>157</v>
      </c>
    </row>
    <row r="4" spans="1:9" s="1" customFormat="1" ht="15" customHeight="1">
      <c r="A4" s="14">
        <v>1</v>
      </c>
      <c r="B4" s="48" t="s">
        <v>0</v>
      </c>
      <c r="C4" s="50"/>
      <c r="D4" s="10" t="s">
        <v>145</v>
      </c>
      <c r="E4" s="44"/>
      <c r="F4" s="45">
        <v>0.011273148148148148</v>
      </c>
      <c r="G4" s="10" t="str">
        <f aca="true" t="shared" si="0" ref="G4:G67">TEXT(INT((HOUR(F4)*3600+MINUTE(F4)*60+SECOND(F4))/$I$2/60),"0")&amp;"."&amp;TEXT(MOD((HOUR(F4)*3600+MINUTE(F4)*60+SECOND(F4))/$I$2,60),"00")&amp;"/km"</f>
        <v>3.15/km</v>
      </c>
      <c r="H4" s="11">
        <f>F4-$F$4</f>
        <v>0</v>
      </c>
      <c r="I4" s="11">
        <f>F4-INDEX($F$4:$F$76,MATCH(D4,$D$4:$D$76,0))</f>
        <v>0</v>
      </c>
    </row>
    <row r="5" spans="1:9" s="1" customFormat="1" ht="15" customHeight="1">
      <c r="A5" s="14">
        <v>2</v>
      </c>
      <c r="B5" s="48" t="s">
        <v>1</v>
      </c>
      <c r="C5" s="50"/>
      <c r="D5" s="10" t="s">
        <v>145</v>
      </c>
      <c r="E5" s="44"/>
      <c r="F5" s="45">
        <v>0.011284722222222222</v>
      </c>
      <c r="G5" s="10" t="str">
        <f t="shared" si="0"/>
        <v>3.15/km</v>
      </c>
      <c r="H5" s="11">
        <f>F5-$F$4</f>
        <v>1.157407407407357E-05</v>
      </c>
      <c r="I5" s="11">
        <f>F5-INDEX($F$4:$F$76,MATCH(D5,$D$4:$D$76,0))</f>
        <v>1.157407407407357E-05</v>
      </c>
    </row>
    <row r="6" spans="1:9" s="1" customFormat="1" ht="15" customHeight="1">
      <c r="A6" s="14">
        <v>3</v>
      </c>
      <c r="B6" s="48" t="s">
        <v>2</v>
      </c>
      <c r="C6" s="50"/>
      <c r="D6" s="10" t="s">
        <v>145</v>
      </c>
      <c r="E6" s="44"/>
      <c r="F6" s="45">
        <v>0.011284722222222222</v>
      </c>
      <c r="G6" s="10" t="str">
        <f t="shared" si="0"/>
        <v>3.15/km</v>
      </c>
      <c r="H6" s="11">
        <f aca="true" t="shared" si="1" ref="H6:H69">F6-$F$4</f>
        <v>1.157407407407357E-05</v>
      </c>
      <c r="I6" s="11">
        <f>F6-INDEX($F$4:$F$76,MATCH(D6,$D$4:$D$76,0))</f>
        <v>1.157407407407357E-05</v>
      </c>
    </row>
    <row r="7" spans="1:9" s="1" customFormat="1" ht="15" customHeight="1">
      <c r="A7" s="14">
        <v>4</v>
      </c>
      <c r="B7" s="48" t="s">
        <v>3</v>
      </c>
      <c r="C7" s="50"/>
      <c r="D7" s="10" t="s">
        <v>145</v>
      </c>
      <c r="E7" s="44"/>
      <c r="F7" s="45">
        <v>0.011412037037037038</v>
      </c>
      <c r="G7" s="10" t="str">
        <f t="shared" si="0"/>
        <v>3.17/km</v>
      </c>
      <c r="H7" s="11">
        <f t="shared" si="1"/>
        <v>0.00013888888888888978</v>
      </c>
      <c r="I7" s="11">
        <f>F7-INDEX($F$4:$F$76,MATCH(D7,$D$4:$D$76,0))</f>
        <v>0.00013888888888888978</v>
      </c>
    </row>
    <row r="8" spans="1:9" s="1" customFormat="1" ht="15" customHeight="1">
      <c r="A8" s="14">
        <v>5</v>
      </c>
      <c r="B8" s="48" t="s">
        <v>4</v>
      </c>
      <c r="C8" s="50"/>
      <c r="D8" s="10" t="s">
        <v>145</v>
      </c>
      <c r="E8" s="44"/>
      <c r="F8" s="45">
        <v>0.011631944444444445</v>
      </c>
      <c r="G8" s="10" t="str">
        <f t="shared" si="0"/>
        <v>3.21/km</v>
      </c>
      <c r="H8" s="11">
        <f t="shared" si="1"/>
        <v>0.0003587962962962963</v>
      </c>
      <c r="I8" s="11">
        <f>F8-INDEX($F$4:$F$76,MATCH(D8,$D$4:$D$76,0))</f>
        <v>0.0003587962962962963</v>
      </c>
    </row>
    <row r="9" spans="1:9" s="1" customFormat="1" ht="15" customHeight="1">
      <c r="A9" s="14">
        <v>6</v>
      </c>
      <c r="B9" s="48" t="s">
        <v>5</v>
      </c>
      <c r="C9" s="50"/>
      <c r="D9" s="10" t="s">
        <v>145</v>
      </c>
      <c r="E9" s="44"/>
      <c r="F9" s="45">
        <v>0.011701388888888891</v>
      </c>
      <c r="G9" s="10" t="str">
        <f t="shared" si="0"/>
        <v>3.22/km</v>
      </c>
      <c r="H9" s="11">
        <f t="shared" si="1"/>
        <v>0.0004282407407407429</v>
      </c>
      <c r="I9" s="11">
        <f>F9-INDEX($F$4:$F$76,MATCH(D9,$D$4:$D$76,0))</f>
        <v>0.0004282407407407429</v>
      </c>
    </row>
    <row r="10" spans="1:9" s="1" customFormat="1" ht="15" customHeight="1">
      <c r="A10" s="14">
        <v>7</v>
      </c>
      <c r="B10" s="48" t="s">
        <v>6</v>
      </c>
      <c r="C10" s="50"/>
      <c r="D10" s="10" t="s">
        <v>145</v>
      </c>
      <c r="E10" s="44"/>
      <c r="F10" s="45">
        <v>0.011782407407407406</v>
      </c>
      <c r="G10" s="10" t="str">
        <f t="shared" si="0"/>
        <v>3.24/km</v>
      </c>
      <c r="H10" s="11">
        <f t="shared" si="1"/>
        <v>0.0005092592592592579</v>
      </c>
      <c r="I10" s="11">
        <f>F10-INDEX($F$4:$F$76,MATCH(D10,$D$4:$D$76,0))</f>
        <v>0.0005092592592592579</v>
      </c>
    </row>
    <row r="11" spans="1:9" s="1" customFormat="1" ht="15" customHeight="1">
      <c r="A11" s="14">
        <v>8</v>
      </c>
      <c r="B11" s="48" t="s">
        <v>7</v>
      </c>
      <c r="C11" s="50"/>
      <c r="D11" s="10" t="s">
        <v>145</v>
      </c>
      <c r="E11" s="44"/>
      <c r="F11" s="45">
        <v>0.011782407407407406</v>
      </c>
      <c r="G11" s="10" t="str">
        <f t="shared" si="0"/>
        <v>3.24/km</v>
      </c>
      <c r="H11" s="11">
        <f t="shared" si="1"/>
        <v>0.0005092592592592579</v>
      </c>
      <c r="I11" s="11">
        <f>F11-INDEX($F$4:$F$76,MATCH(D11,$D$4:$D$76,0))</f>
        <v>0.0005092592592592579</v>
      </c>
    </row>
    <row r="12" spans="1:9" s="1" customFormat="1" ht="15" customHeight="1">
      <c r="A12" s="14">
        <v>9</v>
      </c>
      <c r="B12" s="48" t="s">
        <v>8</v>
      </c>
      <c r="C12" s="50"/>
      <c r="D12" s="10" t="s">
        <v>145</v>
      </c>
      <c r="E12" s="44"/>
      <c r="F12" s="45">
        <v>0.011898148148148149</v>
      </c>
      <c r="G12" s="10" t="str">
        <f t="shared" si="0"/>
        <v>3.26/km</v>
      </c>
      <c r="H12" s="11">
        <f t="shared" si="1"/>
        <v>0.0006250000000000006</v>
      </c>
      <c r="I12" s="11">
        <f>F12-INDEX($F$4:$F$76,MATCH(D12,$D$4:$D$76,0))</f>
        <v>0.0006250000000000006</v>
      </c>
    </row>
    <row r="13" spans="1:9" s="1" customFormat="1" ht="15" customHeight="1">
      <c r="A13" s="14">
        <v>10</v>
      </c>
      <c r="B13" s="48" t="s">
        <v>159</v>
      </c>
      <c r="C13" s="50"/>
      <c r="D13" s="10" t="s">
        <v>145</v>
      </c>
      <c r="E13" s="44"/>
      <c r="F13" s="45">
        <v>0.011921296296296298</v>
      </c>
      <c r="G13" s="10" t="str">
        <f t="shared" si="0"/>
        <v>3.26/km</v>
      </c>
      <c r="H13" s="11">
        <f t="shared" si="1"/>
        <v>0.0006481481481481494</v>
      </c>
      <c r="I13" s="11">
        <f>F13-INDEX($F$4:$F$76,MATCH(D13,$D$4:$D$76,0))</f>
        <v>0.0006481481481481494</v>
      </c>
    </row>
    <row r="14" spans="1:9" s="1" customFormat="1" ht="15" customHeight="1">
      <c r="A14" s="14">
        <v>11</v>
      </c>
      <c r="B14" s="48" t="s">
        <v>9</v>
      </c>
      <c r="C14" s="50"/>
      <c r="D14" s="10" t="s">
        <v>145</v>
      </c>
      <c r="E14" s="44"/>
      <c r="F14" s="45">
        <v>0.011979166666666666</v>
      </c>
      <c r="G14" s="10" t="str">
        <f t="shared" si="0"/>
        <v>3.27/km</v>
      </c>
      <c r="H14" s="11">
        <f t="shared" si="1"/>
        <v>0.0007060185185185173</v>
      </c>
      <c r="I14" s="11">
        <f>F14-INDEX($F$4:$F$76,MATCH(D14,$D$4:$D$76,0))</f>
        <v>0.0007060185185185173</v>
      </c>
    </row>
    <row r="15" spans="1:9" s="1" customFormat="1" ht="15" customHeight="1">
      <c r="A15" s="14">
        <v>12</v>
      </c>
      <c r="B15" s="48" t="s">
        <v>10</v>
      </c>
      <c r="C15" s="50"/>
      <c r="D15" s="10" t="s">
        <v>145</v>
      </c>
      <c r="E15" s="44"/>
      <c r="F15" s="45">
        <v>0.012037037037037035</v>
      </c>
      <c r="G15" s="10" t="str">
        <f t="shared" si="0"/>
        <v>3.28/km</v>
      </c>
      <c r="H15" s="11">
        <f t="shared" si="1"/>
        <v>0.0007638888888888869</v>
      </c>
      <c r="I15" s="11">
        <f>F15-INDEX($F$4:$F$76,MATCH(D15,$D$4:$D$76,0))</f>
        <v>0.0007638888888888869</v>
      </c>
    </row>
    <row r="16" spans="1:9" s="1" customFormat="1" ht="15" customHeight="1">
      <c r="A16" s="14">
        <v>13</v>
      </c>
      <c r="B16" s="48" t="s">
        <v>11</v>
      </c>
      <c r="C16" s="50"/>
      <c r="D16" s="10" t="s">
        <v>145</v>
      </c>
      <c r="E16" s="44"/>
      <c r="F16" s="45">
        <v>0.01224537037037037</v>
      </c>
      <c r="G16" s="10" t="str">
        <f t="shared" si="0"/>
        <v>3.32/km</v>
      </c>
      <c r="H16" s="11">
        <f t="shared" si="1"/>
        <v>0.0009722222222222215</v>
      </c>
      <c r="I16" s="11">
        <f>F16-INDEX($F$4:$F$76,MATCH(D16,$D$4:$D$76,0))</f>
        <v>0.0009722222222222215</v>
      </c>
    </row>
    <row r="17" spans="1:9" s="1" customFormat="1" ht="15" customHeight="1">
      <c r="A17" s="14">
        <v>14</v>
      </c>
      <c r="B17" s="48" t="s">
        <v>12</v>
      </c>
      <c r="C17" s="50"/>
      <c r="D17" s="10" t="s">
        <v>145</v>
      </c>
      <c r="E17" s="44"/>
      <c r="F17" s="45">
        <v>0.01230324074074074</v>
      </c>
      <c r="G17" s="10" t="str">
        <f t="shared" si="0"/>
        <v>3.33/km</v>
      </c>
      <c r="H17" s="11">
        <f t="shared" si="1"/>
        <v>0.0010300925925925911</v>
      </c>
      <c r="I17" s="11">
        <f>F17-INDEX($F$4:$F$76,MATCH(D17,$D$4:$D$76,0))</f>
        <v>0.0010300925925925911</v>
      </c>
    </row>
    <row r="18" spans="1:9" s="1" customFormat="1" ht="15" customHeight="1">
      <c r="A18" s="14">
        <v>15</v>
      </c>
      <c r="B18" s="48" t="s">
        <v>13</v>
      </c>
      <c r="C18" s="50"/>
      <c r="D18" s="10" t="s">
        <v>145</v>
      </c>
      <c r="E18" s="44"/>
      <c r="F18" s="45">
        <v>0.012314814814814815</v>
      </c>
      <c r="G18" s="10" t="str">
        <f t="shared" si="0"/>
        <v>3.33/km</v>
      </c>
      <c r="H18" s="11">
        <f t="shared" si="1"/>
        <v>0.0010416666666666664</v>
      </c>
      <c r="I18" s="11">
        <f>F18-INDEX($F$4:$F$76,MATCH(D18,$D$4:$D$76,0))</f>
        <v>0.0010416666666666664</v>
      </c>
    </row>
    <row r="19" spans="1:9" s="1" customFormat="1" ht="15" customHeight="1">
      <c r="A19" s="14">
        <v>16</v>
      </c>
      <c r="B19" s="48" t="s">
        <v>14</v>
      </c>
      <c r="C19" s="50"/>
      <c r="D19" s="10" t="s">
        <v>145</v>
      </c>
      <c r="E19" s="44"/>
      <c r="F19" s="45">
        <v>0.012326388888888888</v>
      </c>
      <c r="G19" s="10" t="str">
        <f t="shared" si="0"/>
        <v>3.33/km</v>
      </c>
      <c r="H19" s="11">
        <f t="shared" si="1"/>
        <v>0.00105324074074074</v>
      </c>
      <c r="I19" s="11">
        <f>F19-INDEX($F$4:$F$76,MATCH(D19,$D$4:$D$76,0))</f>
        <v>0.00105324074074074</v>
      </c>
    </row>
    <row r="20" spans="1:9" s="1" customFormat="1" ht="15" customHeight="1">
      <c r="A20" s="14">
        <v>17</v>
      </c>
      <c r="B20" s="48" t="s">
        <v>15</v>
      </c>
      <c r="C20" s="50"/>
      <c r="D20" s="10" t="s">
        <v>145</v>
      </c>
      <c r="E20" s="44"/>
      <c r="F20" s="45">
        <v>0.012349537037037039</v>
      </c>
      <c r="G20" s="10" t="str">
        <f t="shared" si="0"/>
        <v>3.33/km</v>
      </c>
      <c r="H20" s="11">
        <f t="shared" si="1"/>
        <v>0.0010763888888888906</v>
      </c>
      <c r="I20" s="11">
        <f>F20-INDEX($F$4:$F$76,MATCH(D20,$D$4:$D$76,0))</f>
        <v>0.0010763888888888906</v>
      </c>
    </row>
    <row r="21" spans="1:9" s="1" customFormat="1" ht="15" customHeight="1">
      <c r="A21" s="14">
        <v>18</v>
      </c>
      <c r="B21" s="48" t="s">
        <v>16</v>
      </c>
      <c r="C21" s="50"/>
      <c r="D21" s="10" t="s">
        <v>145</v>
      </c>
      <c r="E21" s="44"/>
      <c r="F21" s="45">
        <v>0.012407407407407409</v>
      </c>
      <c r="G21" s="10" t="str">
        <f t="shared" si="0"/>
        <v>3.34/km</v>
      </c>
      <c r="H21" s="11">
        <f t="shared" si="1"/>
        <v>0.0011342592592592602</v>
      </c>
      <c r="I21" s="11">
        <f>F21-INDEX($F$4:$F$76,MATCH(D21,$D$4:$D$76,0))</f>
        <v>0.0011342592592592602</v>
      </c>
    </row>
    <row r="22" spans="1:9" s="1" customFormat="1" ht="15" customHeight="1">
      <c r="A22" s="14">
        <v>19</v>
      </c>
      <c r="B22" s="48" t="s">
        <v>17</v>
      </c>
      <c r="C22" s="50"/>
      <c r="D22" s="10" t="s">
        <v>145</v>
      </c>
      <c r="E22" s="44"/>
      <c r="F22" s="45">
        <v>0.0125</v>
      </c>
      <c r="G22" s="10" t="str">
        <f t="shared" si="0"/>
        <v>3.36/km</v>
      </c>
      <c r="H22" s="11">
        <f t="shared" si="1"/>
        <v>0.0012268518518518522</v>
      </c>
      <c r="I22" s="11">
        <f>F22-INDEX($F$4:$F$76,MATCH(D22,$D$4:$D$76,0))</f>
        <v>0.0012268518518518522</v>
      </c>
    </row>
    <row r="23" spans="1:9" s="1" customFormat="1" ht="15" customHeight="1">
      <c r="A23" s="14">
        <v>20</v>
      </c>
      <c r="B23" s="48" t="s">
        <v>18</v>
      </c>
      <c r="C23" s="50"/>
      <c r="D23" s="10" t="s">
        <v>145</v>
      </c>
      <c r="E23" s="44"/>
      <c r="F23" s="45">
        <v>0.0125</v>
      </c>
      <c r="G23" s="10" t="str">
        <f t="shared" si="0"/>
        <v>3.36/km</v>
      </c>
      <c r="H23" s="11">
        <f t="shared" si="1"/>
        <v>0.0012268518518518522</v>
      </c>
      <c r="I23" s="11">
        <f>F23-INDEX($F$4:$F$76,MATCH(D23,$D$4:$D$76,0))</f>
        <v>0.0012268518518518522</v>
      </c>
    </row>
    <row r="24" spans="1:9" s="1" customFormat="1" ht="15" customHeight="1">
      <c r="A24" s="14">
        <v>21</v>
      </c>
      <c r="B24" s="48" t="s">
        <v>19</v>
      </c>
      <c r="C24" s="50"/>
      <c r="D24" s="10" t="s">
        <v>145</v>
      </c>
      <c r="E24" s="44"/>
      <c r="F24" s="45">
        <v>0.01255787037037037</v>
      </c>
      <c r="G24" s="10" t="str">
        <f t="shared" si="0"/>
        <v>3.37/km</v>
      </c>
      <c r="H24" s="11">
        <f t="shared" si="1"/>
        <v>0.0012847222222222218</v>
      </c>
      <c r="I24" s="11">
        <f>F24-INDEX($F$4:$F$76,MATCH(D24,$D$4:$D$76,0))</f>
        <v>0.0012847222222222218</v>
      </c>
    </row>
    <row r="25" spans="1:9" s="1" customFormat="1" ht="15" customHeight="1">
      <c r="A25" s="14">
        <v>22</v>
      </c>
      <c r="B25" s="48" t="s">
        <v>20</v>
      </c>
      <c r="C25" s="50"/>
      <c r="D25" s="10" t="s">
        <v>145</v>
      </c>
      <c r="E25" s="44"/>
      <c r="F25" s="45">
        <v>0.01258101851851852</v>
      </c>
      <c r="G25" s="10" t="str">
        <f t="shared" si="0"/>
        <v>3.37/km</v>
      </c>
      <c r="H25" s="11">
        <f t="shared" si="1"/>
        <v>0.0013078703703703707</v>
      </c>
      <c r="I25" s="11">
        <f>F25-INDEX($F$4:$F$76,MATCH(D25,$D$4:$D$76,0))</f>
        <v>0.0013078703703703707</v>
      </c>
    </row>
    <row r="26" spans="1:9" s="1" customFormat="1" ht="15" customHeight="1">
      <c r="A26" s="14">
        <v>23</v>
      </c>
      <c r="B26" s="48" t="s">
        <v>21</v>
      </c>
      <c r="C26" s="50"/>
      <c r="D26" s="10" t="s">
        <v>145</v>
      </c>
      <c r="E26" s="44"/>
      <c r="F26" s="45">
        <v>0.012592592592592593</v>
      </c>
      <c r="G26" s="10" t="str">
        <f t="shared" si="0"/>
        <v>3.38/km</v>
      </c>
      <c r="H26" s="11">
        <f t="shared" si="1"/>
        <v>0.0013194444444444443</v>
      </c>
      <c r="I26" s="11">
        <f>F26-INDEX($F$4:$F$76,MATCH(D26,$D$4:$D$76,0))</f>
        <v>0.0013194444444444443</v>
      </c>
    </row>
    <row r="27" spans="1:9" s="2" customFormat="1" ht="15" customHeight="1">
      <c r="A27" s="14">
        <v>24</v>
      </c>
      <c r="B27" s="48" t="s">
        <v>22</v>
      </c>
      <c r="C27" s="50"/>
      <c r="D27" s="10" t="s">
        <v>145</v>
      </c>
      <c r="E27" s="44"/>
      <c r="F27" s="45">
        <v>0.012615740740740742</v>
      </c>
      <c r="G27" s="10" t="str">
        <f t="shared" si="0"/>
        <v>3.38/km</v>
      </c>
      <c r="H27" s="11">
        <f t="shared" si="1"/>
        <v>0.0013425925925925931</v>
      </c>
      <c r="I27" s="11">
        <f>F27-INDEX($F$4:$F$76,MATCH(D27,$D$4:$D$76,0))</f>
        <v>0.0013425925925925931</v>
      </c>
    </row>
    <row r="28" spans="1:9" s="1" customFormat="1" ht="15" customHeight="1">
      <c r="A28" s="14">
        <v>25</v>
      </c>
      <c r="B28" s="48" t="s">
        <v>23</v>
      </c>
      <c r="C28" s="50"/>
      <c r="D28" s="10" t="s">
        <v>145</v>
      </c>
      <c r="E28" s="44"/>
      <c r="F28" s="45">
        <v>0.012650462962962962</v>
      </c>
      <c r="G28" s="10" t="str">
        <f t="shared" si="0"/>
        <v>3.39/km</v>
      </c>
      <c r="H28" s="11">
        <f t="shared" si="1"/>
        <v>0.0013773148148148139</v>
      </c>
      <c r="I28" s="11">
        <f>F28-INDEX($F$4:$F$76,MATCH(D28,$D$4:$D$76,0))</f>
        <v>0.0013773148148148139</v>
      </c>
    </row>
    <row r="29" spans="1:9" s="1" customFormat="1" ht="15" customHeight="1">
      <c r="A29" s="14">
        <v>26</v>
      </c>
      <c r="B29" s="48" t="s">
        <v>24</v>
      </c>
      <c r="C29" s="50"/>
      <c r="D29" s="10" t="s">
        <v>145</v>
      </c>
      <c r="E29" s="44"/>
      <c r="F29" s="45">
        <v>0.01266203703703704</v>
      </c>
      <c r="G29" s="10" t="str">
        <f t="shared" si="0"/>
        <v>3.39/km</v>
      </c>
      <c r="H29" s="11">
        <f t="shared" si="1"/>
        <v>0.001388888888888891</v>
      </c>
      <c r="I29" s="11">
        <f>F29-INDEX($F$4:$F$76,MATCH(D29,$D$4:$D$76,0))</f>
        <v>0.001388888888888891</v>
      </c>
    </row>
    <row r="30" spans="1:9" s="1" customFormat="1" ht="15" customHeight="1">
      <c r="A30" s="14">
        <v>27</v>
      </c>
      <c r="B30" s="48" t="s">
        <v>25</v>
      </c>
      <c r="C30" s="50"/>
      <c r="D30" s="10" t="s">
        <v>145</v>
      </c>
      <c r="E30" s="44"/>
      <c r="F30" s="45">
        <v>0.01269675925925926</v>
      </c>
      <c r="G30" s="10" t="str">
        <f t="shared" si="0"/>
        <v>3.39/km</v>
      </c>
      <c r="H30" s="11">
        <f t="shared" si="1"/>
        <v>0.0014236111111111116</v>
      </c>
      <c r="I30" s="11">
        <f>F30-INDEX($F$4:$F$76,MATCH(D30,$D$4:$D$76,0))</f>
        <v>0.0014236111111111116</v>
      </c>
    </row>
    <row r="31" spans="1:9" s="1" customFormat="1" ht="15" customHeight="1">
      <c r="A31" s="14">
        <v>28</v>
      </c>
      <c r="B31" s="48" t="s">
        <v>26</v>
      </c>
      <c r="C31" s="50"/>
      <c r="D31" s="10" t="s">
        <v>145</v>
      </c>
      <c r="E31" s="44"/>
      <c r="F31" s="45">
        <v>0.012708333333333334</v>
      </c>
      <c r="G31" s="10" t="str">
        <f t="shared" si="0"/>
        <v>3.40/km</v>
      </c>
      <c r="H31" s="11">
        <f t="shared" si="1"/>
        <v>0.0014351851851851852</v>
      </c>
      <c r="I31" s="11">
        <f>F31-INDEX($F$4:$F$76,MATCH(D31,$D$4:$D$76,0))</f>
        <v>0.0014351851851851852</v>
      </c>
    </row>
    <row r="32" spans="1:9" s="1" customFormat="1" ht="15" customHeight="1">
      <c r="A32" s="14">
        <v>29</v>
      </c>
      <c r="B32" s="48" t="s">
        <v>27</v>
      </c>
      <c r="C32" s="50"/>
      <c r="D32" s="10" t="s">
        <v>145</v>
      </c>
      <c r="E32" s="44"/>
      <c r="F32" s="45">
        <v>0.012766203703703703</v>
      </c>
      <c r="G32" s="10" t="str">
        <f t="shared" si="0"/>
        <v>3.41/km</v>
      </c>
      <c r="H32" s="11">
        <f t="shared" si="1"/>
        <v>0.0014930555555555548</v>
      </c>
      <c r="I32" s="11">
        <f>F32-INDEX($F$4:$F$76,MATCH(D32,$D$4:$D$76,0))</f>
        <v>0.0014930555555555548</v>
      </c>
    </row>
    <row r="33" spans="1:9" s="1" customFormat="1" ht="15" customHeight="1">
      <c r="A33" s="14">
        <v>30</v>
      </c>
      <c r="B33" s="48" t="s">
        <v>28</v>
      </c>
      <c r="C33" s="50"/>
      <c r="D33" s="10" t="s">
        <v>145</v>
      </c>
      <c r="E33" s="44"/>
      <c r="F33" s="45">
        <v>0.012766203703703703</v>
      </c>
      <c r="G33" s="10" t="str">
        <f t="shared" si="0"/>
        <v>3.41/km</v>
      </c>
      <c r="H33" s="11">
        <f t="shared" si="1"/>
        <v>0.0014930555555555548</v>
      </c>
      <c r="I33" s="11">
        <f>F33-INDEX($F$4:$F$76,MATCH(D33,$D$4:$D$76,0))</f>
        <v>0.0014930555555555548</v>
      </c>
    </row>
    <row r="34" spans="1:9" s="1" customFormat="1" ht="15" customHeight="1">
      <c r="A34" s="14">
        <v>31</v>
      </c>
      <c r="B34" s="48" t="s">
        <v>29</v>
      </c>
      <c r="C34" s="50"/>
      <c r="D34" s="10" t="s">
        <v>145</v>
      </c>
      <c r="E34" s="44"/>
      <c r="F34" s="45">
        <v>0.0128125</v>
      </c>
      <c r="G34" s="10" t="str">
        <f t="shared" si="0"/>
        <v>3.41/km</v>
      </c>
      <c r="H34" s="11">
        <f t="shared" si="1"/>
        <v>0.0015393518518518508</v>
      </c>
      <c r="I34" s="11">
        <f>F34-INDEX($F$4:$F$76,MATCH(D34,$D$4:$D$76,0))</f>
        <v>0.0015393518518518508</v>
      </c>
    </row>
    <row r="35" spans="1:9" s="1" customFormat="1" ht="15" customHeight="1">
      <c r="A35" s="14">
        <v>32</v>
      </c>
      <c r="B35" s="48" t="s">
        <v>30</v>
      </c>
      <c r="C35" s="50"/>
      <c r="D35" s="10" t="s">
        <v>145</v>
      </c>
      <c r="E35" s="44"/>
      <c r="F35" s="45">
        <v>0.012881944444444446</v>
      </c>
      <c r="G35" s="10" t="str">
        <f t="shared" si="0"/>
        <v>3.43/km</v>
      </c>
      <c r="H35" s="11">
        <f t="shared" si="1"/>
        <v>0.0016087962962962974</v>
      </c>
      <c r="I35" s="11">
        <f>F35-INDEX($F$4:$F$76,MATCH(D35,$D$4:$D$76,0))</f>
        <v>0.0016087962962962974</v>
      </c>
    </row>
    <row r="36" spans="1:9" s="1" customFormat="1" ht="15" customHeight="1">
      <c r="A36" s="14">
        <v>33</v>
      </c>
      <c r="B36" s="48" t="s">
        <v>31</v>
      </c>
      <c r="C36" s="50"/>
      <c r="D36" s="10" t="s">
        <v>161</v>
      </c>
      <c r="E36" s="44"/>
      <c r="F36" s="45">
        <v>0.01292824074074074</v>
      </c>
      <c r="G36" s="10" t="str">
        <f t="shared" si="0"/>
        <v>3.43/km</v>
      </c>
      <c r="H36" s="11">
        <f t="shared" si="1"/>
        <v>0.0016550925925925917</v>
      </c>
      <c r="I36" s="11">
        <f>F36-INDEX($F$4:$F$76,MATCH(D36,$D$4:$D$76,0))</f>
        <v>0</v>
      </c>
    </row>
    <row r="37" spans="1:9" s="1" customFormat="1" ht="15" customHeight="1">
      <c r="A37" s="14">
        <v>34</v>
      </c>
      <c r="B37" s="48" t="s">
        <v>32</v>
      </c>
      <c r="C37" s="50"/>
      <c r="D37" s="10" t="s">
        <v>145</v>
      </c>
      <c r="E37" s="44"/>
      <c r="F37" s="45">
        <v>0.01292824074074074</v>
      </c>
      <c r="G37" s="10" t="str">
        <f t="shared" si="0"/>
        <v>3.43/km</v>
      </c>
      <c r="H37" s="11">
        <f t="shared" si="1"/>
        <v>0.0016550925925925917</v>
      </c>
      <c r="I37" s="11">
        <f>F37-INDEX($F$4:$F$76,MATCH(D37,$D$4:$D$76,0))</f>
        <v>0.0016550925925925917</v>
      </c>
    </row>
    <row r="38" spans="1:9" s="1" customFormat="1" ht="15" customHeight="1">
      <c r="A38" s="14">
        <v>35</v>
      </c>
      <c r="B38" s="48" t="s">
        <v>33</v>
      </c>
      <c r="C38" s="50"/>
      <c r="D38" s="10" t="s">
        <v>145</v>
      </c>
      <c r="E38" s="44"/>
      <c r="F38" s="45">
        <v>0.012939814814814814</v>
      </c>
      <c r="G38" s="10" t="str">
        <f t="shared" si="0"/>
        <v>3.44/km</v>
      </c>
      <c r="H38" s="11">
        <f t="shared" si="1"/>
        <v>0.0016666666666666653</v>
      </c>
      <c r="I38" s="11">
        <f>F38-INDEX($F$4:$F$76,MATCH(D38,$D$4:$D$76,0))</f>
        <v>0.0016666666666666653</v>
      </c>
    </row>
    <row r="39" spans="1:9" s="1" customFormat="1" ht="15" customHeight="1">
      <c r="A39" s="14">
        <v>36</v>
      </c>
      <c r="B39" s="48" t="s">
        <v>34</v>
      </c>
      <c r="C39" s="50"/>
      <c r="D39" s="10" t="s">
        <v>145</v>
      </c>
      <c r="E39" s="44"/>
      <c r="F39" s="45">
        <v>0.013020833333333334</v>
      </c>
      <c r="G39" s="10" t="str">
        <f t="shared" si="0"/>
        <v>3.45/km</v>
      </c>
      <c r="H39" s="11">
        <f t="shared" si="1"/>
        <v>0.0017476851851851855</v>
      </c>
      <c r="I39" s="11">
        <f>F39-INDEX($F$4:$F$76,MATCH(D39,$D$4:$D$76,0))</f>
        <v>0.0017476851851851855</v>
      </c>
    </row>
    <row r="40" spans="1:9" s="1" customFormat="1" ht="15" customHeight="1">
      <c r="A40" s="14">
        <v>37</v>
      </c>
      <c r="B40" s="48" t="s">
        <v>35</v>
      </c>
      <c r="C40" s="50"/>
      <c r="D40" s="10" t="s">
        <v>145</v>
      </c>
      <c r="E40" s="44"/>
      <c r="F40" s="45">
        <v>0.01306712962962963</v>
      </c>
      <c r="G40" s="10" t="str">
        <f t="shared" si="0"/>
        <v>3.46/km</v>
      </c>
      <c r="H40" s="11">
        <f t="shared" si="1"/>
        <v>0.0017939814814814815</v>
      </c>
      <c r="I40" s="11">
        <f>F40-INDEX($F$4:$F$76,MATCH(D40,$D$4:$D$76,0))</f>
        <v>0.0017939814814814815</v>
      </c>
    </row>
    <row r="41" spans="1:9" s="1" customFormat="1" ht="15" customHeight="1">
      <c r="A41" s="14">
        <v>38</v>
      </c>
      <c r="B41" s="48" t="s">
        <v>36</v>
      </c>
      <c r="C41" s="50"/>
      <c r="D41" s="10" t="s">
        <v>161</v>
      </c>
      <c r="E41" s="44"/>
      <c r="F41" s="45">
        <v>0.013101851851851852</v>
      </c>
      <c r="G41" s="10" t="str">
        <f t="shared" si="0"/>
        <v>3.46/km</v>
      </c>
      <c r="H41" s="11">
        <f t="shared" si="1"/>
        <v>0.001828703703703704</v>
      </c>
      <c r="I41" s="11">
        <f>F41-INDEX($F$4:$F$76,MATCH(D41,$D$4:$D$76,0))</f>
        <v>0.00017361111111111223</v>
      </c>
    </row>
    <row r="42" spans="1:9" s="1" customFormat="1" ht="15" customHeight="1">
      <c r="A42" s="14">
        <v>39</v>
      </c>
      <c r="B42" s="48" t="s">
        <v>37</v>
      </c>
      <c r="C42" s="50"/>
      <c r="D42" s="10" t="s">
        <v>145</v>
      </c>
      <c r="E42" s="44"/>
      <c r="F42" s="45">
        <v>0.013125</v>
      </c>
      <c r="G42" s="10" t="str">
        <f t="shared" si="0"/>
        <v>3.47/km</v>
      </c>
      <c r="H42" s="11">
        <f t="shared" si="1"/>
        <v>0.001851851851851851</v>
      </c>
      <c r="I42" s="11">
        <f>F42-INDEX($F$4:$F$76,MATCH(D42,$D$4:$D$76,0))</f>
        <v>0.001851851851851851</v>
      </c>
    </row>
    <row r="43" spans="1:9" s="1" customFormat="1" ht="15" customHeight="1">
      <c r="A43" s="14">
        <v>40</v>
      </c>
      <c r="B43" s="48" t="s">
        <v>38</v>
      </c>
      <c r="C43" s="50"/>
      <c r="D43" s="10" t="s">
        <v>145</v>
      </c>
      <c r="E43" s="44"/>
      <c r="F43" s="45">
        <v>0.013125</v>
      </c>
      <c r="G43" s="10" t="str">
        <f t="shared" si="0"/>
        <v>3.47/km</v>
      </c>
      <c r="H43" s="11">
        <f t="shared" si="1"/>
        <v>0.001851851851851851</v>
      </c>
      <c r="I43" s="11">
        <f>F43-INDEX($F$4:$F$76,MATCH(D43,$D$4:$D$76,0))</f>
        <v>0.001851851851851851</v>
      </c>
    </row>
    <row r="44" spans="1:9" s="1" customFormat="1" ht="15" customHeight="1">
      <c r="A44" s="14">
        <v>41</v>
      </c>
      <c r="B44" s="48" t="s">
        <v>39</v>
      </c>
      <c r="C44" s="50"/>
      <c r="D44" s="10" t="s">
        <v>145</v>
      </c>
      <c r="E44" s="44"/>
      <c r="F44" s="45">
        <v>0.013171296296296294</v>
      </c>
      <c r="G44" s="10" t="str">
        <f t="shared" si="0"/>
        <v>3.48/km</v>
      </c>
      <c r="H44" s="11">
        <f t="shared" si="1"/>
        <v>0.0018981481481481453</v>
      </c>
      <c r="I44" s="11">
        <f>F44-INDEX($F$4:$F$76,MATCH(D44,$D$4:$D$76,0))</f>
        <v>0.0018981481481481453</v>
      </c>
    </row>
    <row r="45" spans="1:9" s="1" customFormat="1" ht="15" customHeight="1">
      <c r="A45" s="14">
        <v>42</v>
      </c>
      <c r="B45" s="48" t="s">
        <v>40</v>
      </c>
      <c r="C45" s="50"/>
      <c r="D45" s="10" t="s">
        <v>145</v>
      </c>
      <c r="E45" s="44"/>
      <c r="F45" s="45">
        <v>0.01318287037037037</v>
      </c>
      <c r="G45" s="10" t="str">
        <f t="shared" si="0"/>
        <v>3.48/km</v>
      </c>
      <c r="H45" s="11">
        <f t="shared" si="1"/>
        <v>0.0019097222222222224</v>
      </c>
      <c r="I45" s="11">
        <f>F45-INDEX($F$4:$F$76,MATCH(D45,$D$4:$D$76,0))</f>
        <v>0.0019097222222222224</v>
      </c>
    </row>
    <row r="46" spans="1:9" s="1" customFormat="1" ht="15" customHeight="1">
      <c r="A46" s="14">
        <v>43</v>
      </c>
      <c r="B46" s="48" t="s">
        <v>41</v>
      </c>
      <c r="C46" s="50"/>
      <c r="D46" s="10" t="s">
        <v>145</v>
      </c>
      <c r="E46" s="44"/>
      <c r="F46" s="45">
        <v>0.013206018518518518</v>
      </c>
      <c r="G46" s="10" t="str">
        <f t="shared" si="0"/>
        <v>3.48/km</v>
      </c>
      <c r="H46" s="11">
        <f t="shared" si="1"/>
        <v>0.0019328703703703695</v>
      </c>
      <c r="I46" s="11">
        <f>F46-INDEX($F$4:$F$76,MATCH(D46,$D$4:$D$76,0))</f>
        <v>0.0019328703703703695</v>
      </c>
    </row>
    <row r="47" spans="1:9" s="1" customFormat="1" ht="15" customHeight="1">
      <c r="A47" s="14">
        <v>44</v>
      </c>
      <c r="B47" s="48" t="s">
        <v>42</v>
      </c>
      <c r="C47" s="50"/>
      <c r="D47" s="10" t="s">
        <v>145</v>
      </c>
      <c r="E47" s="44"/>
      <c r="F47" s="45">
        <v>0.013310185185185187</v>
      </c>
      <c r="G47" s="10" t="str">
        <f t="shared" si="0"/>
        <v>3.50/km</v>
      </c>
      <c r="H47" s="11">
        <f t="shared" si="1"/>
        <v>0.0020370370370370386</v>
      </c>
      <c r="I47" s="11">
        <f>F47-INDEX($F$4:$F$76,MATCH(D47,$D$4:$D$76,0))</f>
        <v>0.0020370370370370386</v>
      </c>
    </row>
    <row r="48" spans="1:9" s="1" customFormat="1" ht="15" customHeight="1">
      <c r="A48" s="14">
        <v>45</v>
      </c>
      <c r="B48" s="48" t="s">
        <v>43</v>
      </c>
      <c r="C48" s="50"/>
      <c r="D48" s="10" t="s">
        <v>145</v>
      </c>
      <c r="E48" s="44"/>
      <c r="F48" s="45">
        <v>0.013368055555555557</v>
      </c>
      <c r="G48" s="10" t="str">
        <f t="shared" si="0"/>
        <v>3.51/km</v>
      </c>
      <c r="H48" s="11">
        <f t="shared" si="1"/>
        <v>0.002094907407407408</v>
      </c>
      <c r="I48" s="11">
        <f>F48-INDEX($F$4:$F$76,MATCH(D48,$D$4:$D$76,0))</f>
        <v>0.002094907407407408</v>
      </c>
    </row>
    <row r="49" spans="1:9" s="1" customFormat="1" ht="15" customHeight="1">
      <c r="A49" s="14">
        <v>46</v>
      </c>
      <c r="B49" s="48" t="s">
        <v>44</v>
      </c>
      <c r="C49" s="50"/>
      <c r="D49" s="10" t="s">
        <v>145</v>
      </c>
      <c r="E49" s="44"/>
      <c r="F49" s="45">
        <v>0.013368055555555557</v>
      </c>
      <c r="G49" s="10" t="str">
        <f t="shared" si="0"/>
        <v>3.51/km</v>
      </c>
      <c r="H49" s="11">
        <f t="shared" si="1"/>
        <v>0.002094907407407408</v>
      </c>
      <c r="I49" s="11">
        <f>F49-INDEX($F$4:$F$76,MATCH(D49,$D$4:$D$76,0))</f>
        <v>0.002094907407407408</v>
      </c>
    </row>
    <row r="50" spans="1:9" s="1" customFormat="1" ht="15" customHeight="1">
      <c r="A50" s="14">
        <v>47</v>
      </c>
      <c r="B50" s="48" t="s">
        <v>45</v>
      </c>
      <c r="C50" s="50"/>
      <c r="D50" s="10" t="s">
        <v>145</v>
      </c>
      <c r="E50" s="44"/>
      <c r="F50" s="45">
        <v>0.013449074074074073</v>
      </c>
      <c r="G50" s="10" t="str">
        <f t="shared" si="0"/>
        <v>3.52/km</v>
      </c>
      <c r="H50" s="11">
        <f t="shared" si="1"/>
        <v>0.002175925925925925</v>
      </c>
      <c r="I50" s="11">
        <f>F50-INDEX($F$4:$F$76,MATCH(D50,$D$4:$D$76,0))</f>
        <v>0.002175925925925925</v>
      </c>
    </row>
    <row r="51" spans="1:9" s="1" customFormat="1" ht="15" customHeight="1">
      <c r="A51" s="14">
        <v>48</v>
      </c>
      <c r="B51" s="48" t="s">
        <v>46</v>
      </c>
      <c r="C51" s="50"/>
      <c r="D51" s="10" t="s">
        <v>145</v>
      </c>
      <c r="E51" s="44"/>
      <c r="F51" s="45">
        <v>0.013518518518518518</v>
      </c>
      <c r="G51" s="10" t="str">
        <f t="shared" si="0"/>
        <v>3.54/km</v>
      </c>
      <c r="H51" s="11">
        <f t="shared" si="1"/>
        <v>0.00224537037037037</v>
      </c>
      <c r="I51" s="11">
        <f>F51-INDEX($F$4:$F$76,MATCH(D51,$D$4:$D$76,0))</f>
        <v>0.00224537037037037</v>
      </c>
    </row>
    <row r="52" spans="1:9" s="1" customFormat="1" ht="15" customHeight="1">
      <c r="A52" s="14">
        <v>49</v>
      </c>
      <c r="B52" s="48" t="s">
        <v>47</v>
      </c>
      <c r="C52" s="50"/>
      <c r="D52" s="10" t="s">
        <v>145</v>
      </c>
      <c r="E52" s="44"/>
      <c r="F52" s="45">
        <v>0.013541666666666667</v>
      </c>
      <c r="G52" s="10" t="str">
        <f t="shared" si="0"/>
        <v>3.54/km</v>
      </c>
      <c r="H52" s="11">
        <f t="shared" si="1"/>
        <v>0.0022685185185185187</v>
      </c>
      <c r="I52" s="11">
        <f>F52-INDEX($F$4:$F$76,MATCH(D52,$D$4:$D$76,0))</f>
        <v>0.0022685185185185187</v>
      </c>
    </row>
    <row r="53" spans="1:9" s="3" customFormat="1" ht="15" customHeight="1">
      <c r="A53" s="14">
        <v>50</v>
      </c>
      <c r="B53" s="48" t="s">
        <v>48</v>
      </c>
      <c r="C53" s="50"/>
      <c r="D53" s="10" t="s">
        <v>145</v>
      </c>
      <c r="E53" s="44"/>
      <c r="F53" s="45">
        <v>0.013541666666666667</v>
      </c>
      <c r="G53" s="10" t="str">
        <f t="shared" si="0"/>
        <v>3.54/km</v>
      </c>
      <c r="H53" s="11">
        <f t="shared" si="1"/>
        <v>0.0022685185185185187</v>
      </c>
      <c r="I53" s="11">
        <f>F53-INDEX($F$4:$F$76,MATCH(D53,$D$4:$D$76,0))</f>
        <v>0.0022685185185185187</v>
      </c>
    </row>
    <row r="54" spans="1:9" s="1" customFormat="1" ht="15" customHeight="1">
      <c r="A54" s="14">
        <v>51</v>
      </c>
      <c r="B54" s="48" t="s">
        <v>49</v>
      </c>
      <c r="C54" s="50"/>
      <c r="D54" s="10" t="s">
        <v>145</v>
      </c>
      <c r="E54" s="44"/>
      <c r="F54" s="45">
        <v>0.013657407407407408</v>
      </c>
      <c r="G54" s="10" t="str">
        <f t="shared" si="0"/>
        <v>3.56/km</v>
      </c>
      <c r="H54" s="11">
        <f t="shared" si="1"/>
        <v>0.0023842592592592596</v>
      </c>
      <c r="I54" s="11">
        <f>F54-INDEX($F$4:$F$76,MATCH(D54,$D$4:$D$76,0))</f>
        <v>0.0023842592592592596</v>
      </c>
    </row>
    <row r="55" spans="1:9" s="1" customFormat="1" ht="15" customHeight="1">
      <c r="A55" s="14">
        <v>52</v>
      </c>
      <c r="B55" s="48" t="s">
        <v>50</v>
      </c>
      <c r="C55" s="50"/>
      <c r="D55" s="10" t="s">
        <v>145</v>
      </c>
      <c r="E55" s="44"/>
      <c r="F55" s="45">
        <v>0.013680555555555555</v>
      </c>
      <c r="G55" s="10" t="str">
        <f t="shared" si="0"/>
        <v>3.56/km</v>
      </c>
      <c r="H55" s="11">
        <f t="shared" si="1"/>
        <v>0.0024074074074074067</v>
      </c>
      <c r="I55" s="11">
        <f>F55-INDEX($F$4:$F$76,MATCH(D55,$D$4:$D$76,0))</f>
        <v>0.0024074074074074067</v>
      </c>
    </row>
    <row r="56" spans="1:9" s="1" customFormat="1" ht="15" customHeight="1">
      <c r="A56" s="14">
        <v>53</v>
      </c>
      <c r="B56" s="48" t="s">
        <v>51</v>
      </c>
      <c r="C56" s="50"/>
      <c r="D56" s="10" t="s">
        <v>145</v>
      </c>
      <c r="E56" s="44"/>
      <c r="F56" s="45">
        <v>0.013703703703703704</v>
      </c>
      <c r="G56" s="10" t="str">
        <f t="shared" si="0"/>
        <v>3.57/km</v>
      </c>
      <c r="H56" s="11">
        <f t="shared" si="1"/>
        <v>0.0024305555555555556</v>
      </c>
      <c r="I56" s="11">
        <f>F56-INDEX($F$4:$F$76,MATCH(D56,$D$4:$D$76,0))</f>
        <v>0.0024305555555555556</v>
      </c>
    </row>
    <row r="57" spans="1:9" s="1" customFormat="1" ht="15" customHeight="1">
      <c r="A57" s="14">
        <v>54</v>
      </c>
      <c r="B57" s="48" t="s">
        <v>52</v>
      </c>
      <c r="C57" s="50"/>
      <c r="D57" s="10" t="s">
        <v>145</v>
      </c>
      <c r="E57" s="44"/>
      <c r="F57" s="45">
        <v>0.013726851851851851</v>
      </c>
      <c r="G57" s="10" t="str">
        <f t="shared" si="0"/>
        <v>3.57/km</v>
      </c>
      <c r="H57" s="11">
        <f t="shared" si="1"/>
        <v>0.0024537037037037027</v>
      </c>
      <c r="I57" s="11">
        <f>F57-INDEX($F$4:$F$76,MATCH(D57,$D$4:$D$76,0))</f>
        <v>0.0024537037037037027</v>
      </c>
    </row>
    <row r="58" spans="1:9" s="1" customFormat="1" ht="15" customHeight="1">
      <c r="A58" s="14">
        <v>55</v>
      </c>
      <c r="B58" s="48" t="s">
        <v>53</v>
      </c>
      <c r="C58" s="50"/>
      <c r="D58" s="10" t="s">
        <v>145</v>
      </c>
      <c r="E58" s="44"/>
      <c r="F58" s="45">
        <v>0.013796296296296298</v>
      </c>
      <c r="G58" s="10" t="str">
        <f t="shared" si="0"/>
        <v>3.58/km</v>
      </c>
      <c r="H58" s="11">
        <f t="shared" si="1"/>
        <v>0.0025231481481481494</v>
      </c>
      <c r="I58" s="11">
        <f>F58-INDEX($F$4:$F$76,MATCH(D58,$D$4:$D$76,0))</f>
        <v>0.0025231481481481494</v>
      </c>
    </row>
    <row r="59" spans="1:9" s="1" customFormat="1" ht="15" customHeight="1">
      <c r="A59" s="14">
        <v>56</v>
      </c>
      <c r="B59" s="48" t="s">
        <v>54</v>
      </c>
      <c r="C59" s="50"/>
      <c r="D59" s="10" t="s">
        <v>161</v>
      </c>
      <c r="E59" s="44"/>
      <c r="F59" s="45">
        <v>0.01386574074074074</v>
      </c>
      <c r="G59" s="10" t="str">
        <f t="shared" si="0"/>
        <v>3.60/km</v>
      </c>
      <c r="H59" s="11">
        <f t="shared" si="1"/>
        <v>0.002592592592592591</v>
      </c>
      <c r="I59" s="11">
        <f>F59-INDEX($F$4:$F$76,MATCH(D59,$D$4:$D$76,0))</f>
        <v>0.0009374999999999991</v>
      </c>
    </row>
    <row r="60" spans="1:9" s="1" customFormat="1" ht="15" customHeight="1">
      <c r="A60" s="14">
        <v>57</v>
      </c>
      <c r="B60" s="48" t="s">
        <v>55</v>
      </c>
      <c r="C60" s="50"/>
      <c r="D60" s="10" t="s">
        <v>145</v>
      </c>
      <c r="E60" s="44"/>
      <c r="F60" s="45">
        <v>0.013888888888888888</v>
      </c>
      <c r="G60" s="10" t="str">
        <f t="shared" si="0"/>
        <v>4.00/km</v>
      </c>
      <c r="H60" s="11">
        <f t="shared" si="1"/>
        <v>0.0026157407407407397</v>
      </c>
      <c r="I60" s="11">
        <f>F60-INDEX($F$4:$F$76,MATCH(D60,$D$4:$D$76,0))</f>
        <v>0.0026157407407407397</v>
      </c>
    </row>
    <row r="61" spans="1:9" s="1" customFormat="1" ht="15" customHeight="1">
      <c r="A61" s="14">
        <v>58</v>
      </c>
      <c r="B61" s="48" t="s">
        <v>56</v>
      </c>
      <c r="C61" s="50"/>
      <c r="D61" s="10" t="s">
        <v>145</v>
      </c>
      <c r="E61" s="44"/>
      <c r="F61" s="45">
        <v>0.013888888888888888</v>
      </c>
      <c r="G61" s="10" t="str">
        <f t="shared" si="0"/>
        <v>4.00/km</v>
      </c>
      <c r="H61" s="11">
        <f t="shared" si="1"/>
        <v>0.0026157407407407397</v>
      </c>
      <c r="I61" s="11">
        <f>F61-INDEX($F$4:$F$76,MATCH(D61,$D$4:$D$76,0))</f>
        <v>0.0026157407407407397</v>
      </c>
    </row>
    <row r="62" spans="1:9" s="1" customFormat="1" ht="15" customHeight="1">
      <c r="A62" s="14">
        <v>59</v>
      </c>
      <c r="B62" s="48" t="s">
        <v>57</v>
      </c>
      <c r="C62" s="50"/>
      <c r="D62" s="10" t="s">
        <v>145</v>
      </c>
      <c r="E62" s="44"/>
      <c r="F62" s="45">
        <v>0.014108796296296295</v>
      </c>
      <c r="G62" s="10" t="str">
        <f t="shared" si="0"/>
        <v>4.04/km</v>
      </c>
      <c r="H62" s="11">
        <f t="shared" si="1"/>
        <v>0.002835648148148146</v>
      </c>
      <c r="I62" s="11">
        <f>F62-INDEX($F$4:$F$76,MATCH(D62,$D$4:$D$76,0))</f>
        <v>0.002835648148148146</v>
      </c>
    </row>
    <row r="63" spans="1:9" s="1" customFormat="1" ht="15" customHeight="1">
      <c r="A63" s="14">
        <v>60</v>
      </c>
      <c r="B63" s="48" t="s">
        <v>58</v>
      </c>
      <c r="C63" s="50"/>
      <c r="D63" s="10" t="s">
        <v>145</v>
      </c>
      <c r="E63" s="44"/>
      <c r="F63" s="45">
        <v>0.014143518518518519</v>
      </c>
      <c r="G63" s="10" t="str">
        <f t="shared" si="0"/>
        <v>4.04/km</v>
      </c>
      <c r="H63" s="11">
        <f t="shared" si="1"/>
        <v>0.0028703703703703703</v>
      </c>
      <c r="I63" s="11">
        <f>F63-INDEX($F$4:$F$76,MATCH(D63,$D$4:$D$76,0))</f>
        <v>0.0028703703703703703</v>
      </c>
    </row>
    <row r="64" spans="1:9" s="1" customFormat="1" ht="15" customHeight="1">
      <c r="A64" s="14">
        <v>61</v>
      </c>
      <c r="B64" s="48" t="s">
        <v>59</v>
      </c>
      <c r="C64" s="50"/>
      <c r="D64" s="10" t="s">
        <v>145</v>
      </c>
      <c r="E64" s="44"/>
      <c r="F64" s="45">
        <v>0.014201388888888888</v>
      </c>
      <c r="G64" s="10" t="str">
        <f t="shared" si="0"/>
        <v>4.05/km</v>
      </c>
      <c r="H64" s="11">
        <f t="shared" si="1"/>
        <v>0.00292824074074074</v>
      </c>
      <c r="I64" s="11">
        <f>F64-INDEX($F$4:$F$76,MATCH(D64,$D$4:$D$76,0))</f>
        <v>0.00292824074074074</v>
      </c>
    </row>
    <row r="65" spans="1:9" s="1" customFormat="1" ht="15" customHeight="1">
      <c r="A65" s="14">
        <v>62</v>
      </c>
      <c r="B65" s="48" t="s">
        <v>60</v>
      </c>
      <c r="C65" s="50"/>
      <c r="D65" s="10" t="s">
        <v>145</v>
      </c>
      <c r="E65" s="44"/>
      <c r="F65" s="45">
        <v>0.014224537037037037</v>
      </c>
      <c r="G65" s="10" t="str">
        <f t="shared" si="0"/>
        <v>4.06/km</v>
      </c>
      <c r="H65" s="11">
        <f t="shared" si="1"/>
        <v>0.002951388888888889</v>
      </c>
      <c r="I65" s="11">
        <f>F65-INDEX($F$4:$F$76,MATCH(D65,$D$4:$D$76,0))</f>
        <v>0.002951388888888889</v>
      </c>
    </row>
    <row r="66" spans="1:9" s="1" customFormat="1" ht="15" customHeight="1">
      <c r="A66" s="14">
        <v>63</v>
      </c>
      <c r="B66" s="48" t="s">
        <v>61</v>
      </c>
      <c r="C66" s="50"/>
      <c r="D66" s="10" t="s">
        <v>145</v>
      </c>
      <c r="E66" s="44"/>
      <c r="F66" s="45">
        <v>0.01423611111111111</v>
      </c>
      <c r="G66" s="10" t="str">
        <f t="shared" si="0"/>
        <v>4.06/km</v>
      </c>
      <c r="H66" s="11">
        <f t="shared" si="1"/>
        <v>0.0029629629629629624</v>
      </c>
      <c r="I66" s="11">
        <f>F66-INDEX($F$4:$F$76,MATCH(D66,$D$4:$D$76,0))</f>
        <v>0.0029629629629629624</v>
      </c>
    </row>
    <row r="67" spans="1:9" s="1" customFormat="1" ht="15" customHeight="1">
      <c r="A67" s="14">
        <v>64</v>
      </c>
      <c r="B67" s="48" t="s">
        <v>62</v>
      </c>
      <c r="C67" s="50"/>
      <c r="D67" s="10" t="s">
        <v>145</v>
      </c>
      <c r="E67" s="44"/>
      <c r="F67" s="45">
        <v>0.014351851851851852</v>
      </c>
      <c r="G67" s="10" t="str">
        <f t="shared" si="0"/>
        <v>4.08/km</v>
      </c>
      <c r="H67" s="11">
        <f t="shared" si="1"/>
        <v>0.0030787037037037033</v>
      </c>
      <c r="I67" s="11">
        <f>F67-INDEX($F$4:$F$76,MATCH(D67,$D$4:$D$76,0))</f>
        <v>0.0030787037037037033</v>
      </c>
    </row>
    <row r="68" spans="1:9" s="1" customFormat="1" ht="15" customHeight="1">
      <c r="A68" s="14">
        <v>65</v>
      </c>
      <c r="B68" s="48" t="s">
        <v>63</v>
      </c>
      <c r="C68" s="50"/>
      <c r="D68" s="10" t="s">
        <v>145</v>
      </c>
      <c r="E68" s="44"/>
      <c r="F68" s="45">
        <v>0.014398148148148148</v>
      </c>
      <c r="G68" s="10" t="str">
        <f aca="true" t="shared" si="2" ref="G68:G131">TEXT(INT((HOUR(F68)*3600+MINUTE(F68)*60+SECOND(F68))/$I$2/60),"0")&amp;"."&amp;TEXT(MOD((HOUR(F68)*3600+MINUTE(F68)*60+SECOND(F68))/$I$2,60),"00")&amp;"/km"</f>
        <v>4.09/km</v>
      </c>
      <c r="H68" s="11">
        <f t="shared" si="1"/>
        <v>0.0031249999999999993</v>
      </c>
      <c r="I68" s="11">
        <f>F68-INDEX($F$4:$F$76,MATCH(D68,$D$4:$D$76,0))</f>
        <v>0.0031249999999999993</v>
      </c>
    </row>
    <row r="69" spans="1:9" s="1" customFormat="1" ht="15" customHeight="1">
      <c r="A69" s="14">
        <v>66</v>
      </c>
      <c r="B69" s="48" t="s">
        <v>64</v>
      </c>
      <c r="C69" s="50"/>
      <c r="D69" s="10" t="s">
        <v>145</v>
      </c>
      <c r="E69" s="44"/>
      <c r="F69" s="45">
        <v>0.014409722222222221</v>
      </c>
      <c r="G69" s="10" t="str">
        <f t="shared" si="2"/>
        <v>4.09/km</v>
      </c>
      <c r="H69" s="11">
        <f t="shared" si="1"/>
        <v>0.003136574074074073</v>
      </c>
      <c r="I69" s="11">
        <f>F69-INDEX($F$4:$F$76,MATCH(D69,$D$4:$D$76,0))</f>
        <v>0.003136574074074073</v>
      </c>
    </row>
    <row r="70" spans="1:9" s="1" customFormat="1" ht="15" customHeight="1">
      <c r="A70" s="14">
        <v>67</v>
      </c>
      <c r="B70" s="48" t="s">
        <v>65</v>
      </c>
      <c r="C70" s="50"/>
      <c r="D70" s="10" t="s">
        <v>145</v>
      </c>
      <c r="E70" s="44"/>
      <c r="F70" s="45">
        <v>0.014479166666666668</v>
      </c>
      <c r="G70" s="10" t="str">
        <f t="shared" si="2"/>
        <v>4.10/km</v>
      </c>
      <c r="H70" s="11">
        <f aca="true" t="shared" si="3" ref="H70:H76">F70-$F$4</f>
        <v>0.0032060185185185195</v>
      </c>
      <c r="I70" s="11">
        <f>F70-INDEX($F$4:$F$76,MATCH(D70,$D$4:$D$76,0))</f>
        <v>0.0032060185185185195</v>
      </c>
    </row>
    <row r="71" spans="1:9" s="1" customFormat="1" ht="15" customHeight="1">
      <c r="A71" s="14">
        <v>68</v>
      </c>
      <c r="B71" s="48" t="s">
        <v>66</v>
      </c>
      <c r="C71" s="50"/>
      <c r="D71" s="10" t="s">
        <v>145</v>
      </c>
      <c r="E71" s="44"/>
      <c r="F71" s="45">
        <v>0.014513888888888889</v>
      </c>
      <c r="G71" s="10" t="str">
        <f t="shared" si="2"/>
        <v>4.11/km</v>
      </c>
      <c r="H71" s="11">
        <f t="shared" si="3"/>
        <v>0.00324074074074074</v>
      </c>
      <c r="I71" s="11">
        <f>F71-INDEX($F$4:$F$76,MATCH(D71,$D$4:$D$76,0))</f>
        <v>0.00324074074074074</v>
      </c>
    </row>
    <row r="72" spans="1:9" s="1" customFormat="1" ht="15" customHeight="1">
      <c r="A72" s="14">
        <v>69</v>
      </c>
      <c r="B72" s="48" t="s">
        <v>67</v>
      </c>
      <c r="C72" s="50"/>
      <c r="D72" s="10" t="s">
        <v>145</v>
      </c>
      <c r="E72" s="44"/>
      <c r="F72" s="45">
        <v>0.014513888888888889</v>
      </c>
      <c r="G72" s="10" t="str">
        <f t="shared" si="2"/>
        <v>4.11/km</v>
      </c>
      <c r="H72" s="11">
        <f t="shared" si="3"/>
        <v>0.00324074074074074</v>
      </c>
      <c r="I72" s="11">
        <f>F72-INDEX($F$4:$F$76,MATCH(D72,$D$4:$D$76,0))</f>
        <v>0.00324074074074074</v>
      </c>
    </row>
    <row r="73" spans="1:9" s="1" customFormat="1" ht="15" customHeight="1">
      <c r="A73" s="14">
        <v>70</v>
      </c>
      <c r="B73" s="48" t="s">
        <v>68</v>
      </c>
      <c r="C73" s="50"/>
      <c r="D73" s="10" t="s">
        <v>145</v>
      </c>
      <c r="E73" s="44"/>
      <c r="F73" s="45">
        <v>0.014664351851851852</v>
      </c>
      <c r="G73" s="10" t="str">
        <f t="shared" si="2"/>
        <v>4.13/km</v>
      </c>
      <c r="H73" s="11">
        <f t="shared" si="3"/>
        <v>0.0033912037037037036</v>
      </c>
      <c r="I73" s="11">
        <f>F73-INDEX($F$4:$F$76,MATCH(D73,$D$4:$D$76,0))</f>
        <v>0.0033912037037037036</v>
      </c>
    </row>
    <row r="74" spans="1:9" s="1" customFormat="1" ht="15" customHeight="1">
      <c r="A74" s="14">
        <v>71</v>
      </c>
      <c r="B74" s="48" t="s">
        <v>69</v>
      </c>
      <c r="C74" s="50"/>
      <c r="D74" s="10" t="s">
        <v>145</v>
      </c>
      <c r="E74" s="44"/>
      <c r="F74" s="45">
        <v>0.0146875</v>
      </c>
      <c r="G74" s="10" t="str">
        <f t="shared" si="2"/>
        <v>4.14/km</v>
      </c>
      <c r="H74" s="11">
        <f t="shared" si="3"/>
        <v>0.0034143518518518507</v>
      </c>
      <c r="I74" s="11">
        <f>F74-INDEX($F$4:$F$76,MATCH(D74,$D$4:$D$76,0))</f>
        <v>0.0034143518518518507</v>
      </c>
    </row>
    <row r="75" spans="1:9" s="1" customFormat="1" ht="15" customHeight="1">
      <c r="A75" s="14">
        <v>72</v>
      </c>
      <c r="B75" s="48" t="s">
        <v>70</v>
      </c>
      <c r="C75" s="50"/>
      <c r="D75" s="10" t="s">
        <v>161</v>
      </c>
      <c r="E75" s="44"/>
      <c r="F75" s="45">
        <v>0.014699074074074074</v>
      </c>
      <c r="G75" s="10" t="str">
        <f t="shared" si="2"/>
        <v>4.14/km</v>
      </c>
      <c r="H75" s="11">
        <f t="shared" si="3"/>
        <v>0.003425925925925926</v>
      </c>
      <c r="I75" s="11">
        <f>F75-INDEX($F$4:$F$76,MATCH(D75,$D$4:$D$76,0))</f>
        <v>0.0017708333333333343</v>
      </c>
    </row>
    <row r="76" spans="1:9" s="1" customFormat="1" ht="15" customHeight="1">
      <c r="A76" s="14">
        <v>73</v>
      </c>
      <c r="B76" s="48" t="s">
        <v>71</v>
      </c>
      <c r="C76" s="50"/>
      <c r="D76" s="10" t="s">
        <v>145</v>
      </c>
      <c r="E76" s="44"/>
      <c r="F76" s="45">
        <v>0.014722222222222222</v>
      </c>
      <c r="G76" s="10" t="str">
        <f t="shared" si="2"/>
        <v>4.14/km</v>
      </c>
      <c r="H76" s="11">
        <f aca="true" t="shared" si="4" ref="H76:H139">F76-$F$4</f>
        <v>0.003449074074074073</v>
      </c>
      <c r="I76" s="11">
        <f aca="true" t="shared" si="5" ref="I76:I139">F76-INDEX($F$4:$F$76,MATCH(D76,$D$4:$D$76,0))</f>
        <v>0.003449074074074073</v>
      </c>
    </row>
    <row r="77" spans="1:9" ht="15" customHeight="1">
      <c r="A77" s="14">
        <v>74</v>
      </c>
      <c r="B77" s="48" t="s">
        <v>72</v>
      </c>
      <c r="C77" s="50"/>
      <c r="D77" s="10" t="s">
        <v>161</v>
      </c>
      <c r="E77" s="44"/>
      <c r="F77" s="45">
        <v>0.014722222222222222</v>
      </c>
      <c r="G77" s="10" t="str">
        <f t="shared" si="2"/>
        <v>4.14/km</v>
      </c>
      <c r="H77" s="11">
        <f t="shared" si="4"/>
        <v>0.003449074074074073</v>
      </c>
      <c r="I77" s="11">
        <f t="shared" si="5"/>
        <v>0.0017939814814814815</v>
      </c>
    </row>
    <row r="78" spans="1:9" ht="15" customHeight="1">
      <c r="A78" s="14">
        <v>75</v>
      </c>
      <c r="B78" s="48" t="s">
        <v>73</v>
      </c>
      <c r="C78" s="50"/>
      <c r="D78" s="10" t="s">
        <v>145</v>
      </c>
      <c r="E78" s="44"/>
      <c r="F78" s="45">
        <v>0.014756944444444446</v>
      </c>
      <c r="G78" s="10" t="str">
        <f t="shared" si="2"/>
        <v>4.15/km</v>
      </c>
      <c r="H78" s="11">
        <f t="shared" si="4"/>
        <v>0.0034837962962962973</v>
      </c>
      <c r="I78" s="11">
        <f t="shared" si="5"/>
        <v>0.0034837962962962973</v>
      </c>
    </row>
    <row r="79" spans="1:9" ht="15" customHeight="1">
      <c r="A79" s="14">
        <v>76</v>
      </c>
      <c r="B79" s="48" t="s">
        <v>74</v>
      </c>
      <c r="C79" s="50"/>
      <c r="D79" s="10" t="s">
        <v>145</v>
      </c>
      <c r="E79" s="44"/>
      <c r="F79" s="45">
        <v>0.01480324074074074</v>
      </c>
      <c r="G79" s="10" t="str">
        <f t="shared" si="2"/>
        <v>4.16/km</v>
      </c>
      <c r="H79" s="11">
        <f t="shared" si="4"/>
        <v>0.0035300925925925916</v>
      </c>
      <c r="I79" s="11">
        <f t="shared" si="5"/>
        <v>0.0035300925925925916</v>
      </c>
    </row>
    <row r="80" spans="1:9" ht="15" customHeight="1">
      <c r="A80" s="14">
        <v>77</v>
      </c>
      <c r="B80" s="48" t="s">
        <v>75</v>
      </c>
      <c r="C80" s="50"/>
      <c r="D80" s="10" t="s">
        <v>145</v>
      </c>
      <c r="E80" s="44"/>
      <c r="F80" s="45">
        <v>0.014826388888888889</v>
      </c>
      <c r="G80" s="10" t="str">
        <f t="shared" si="2"/>
        <v>4.16/km</v>
      </c>
      <c r="H80" s="11">
        <f t="shared" si="4"/>
        <v>0.0035532407407407405</v>
      </c>
      <c r="I80" s="11">
        <f t="shared" si="5"/>
        <v>0.0035532407407407405</v>
      </c>
    </row>
    <row r="81" spans="1:9" ht="15" customHeight="1">
      <c r="A81" s="14">
        <v>78</v>
      </c>
      <c r="B81" s="48" t="s">
        <v>76</v>
      </c>
      <c r="C81" s="50"/>
      <c r="D81" s="10" t="s">
        <v>145</v>
      </c>
      <c r="E81" s="44"/>
      <c r="F81" s="45">
        <v>0.014837962962962963</v>
      </c>
      <c r="G81" s="10" t="str">
        <f t="shared" si="2"/>
        <v>4.16/km</v>
      </c>
      <c r="H81" s="11">
        <f t="shared" si="4"/>
        <v>0.003564814814814814</v>
      </c>
      <c r="I81" s="11">
        <f t="shared" si="5"/>
        <v>0.003564814814814814</v>
      </c>
    </row>
    <row r="82" spans="1:9" ht="15" customHeight="1">
      <c r="A82" s="14">
        <v>79</v>
      </c>
      <c r="B82" s="48" t="s">
        <v>77</v>
      </c>
      <c r="C82" s="50"/>
      <c r="D82" s="10" t="s">
        <v>145</v>
      </c>
      <c r="E82" s="44"/>
      <c r="F82" s="45">
        <v>0.014849537037037036</v>
      </c>
      <c r="G82" s="10" t="str">
        <f t="shared" si="2"/>
        <v>4.17/km</v>
      </c>
      <c r="H82" s="11">
        <f t="shared" si="4"/>
        <v>0.0035763888888888876</v>
      </c>
      <c r="I82" s="11">
        <f t="shared" si="5"/>
        <v>0.0035763888888888876</v>
      </c>
    </row>
    <row r="83" spans="1:9" ht="15" customHeight="1">
      <c r="A83" s="14">
        <v>80</v>
      </c>
      <c r="B83" s="48" t="s">
        <v>78</v>
      </c>
      <c r="C83" s="50"/>
      <c r="D83" s="10" t="s">
        <v>145</v>
      </c>
      <c r="E83" s="44"/>
      <c r="F83" s="45">
        <v>0.014849537037037036</v>
      </c>
      <c r="G83" s="10" t="str">
        <f t="shared" si="2"/>
        <v>4.17/km</v>
      </c>
      <c r="H83" s="11">
        <f t="shared" si="4"/>
        <v>0.0035763888888888876</v>
      </c>
      <c r="I83" s="11">
        <f t="shared" si="5"/>
        <v>0.0035763888888888876</v>
      </c>
    </row>
    <row r="84" spans="1:9" ht="15" customHeight="1">
      <c r="A84" s="14">
        <v>81</v>
      </c>
      <c r="B84" s="48" t="s">
        <v>79</v>
      </c>
      <c r="C84" s="50"/>
      <c r="D84" s="10" t="s">
        <v>145</v>
      </c>
      <c r="E84" s="44"/>
      <c r="F84" s="45">
        <v>0.014907407407407406</v>
      </c>
      <c r="G84" s="10" t="str">
        <f t="shared" si="2"/>
        <v>4.18/km</v>
      </c>
      <c r="H84" s="11">
        <f t="shared" si="4"/>
        <v>0.0036342592592592572</v>
      </c>
      <c r="I84" s="11">
        <f t="shared" si="5"/>
        <v>0.0036342592592592572</v>
      </c>
    </row>
    <row r="85" spans="1:9" ht="15" customHeight="1">
      <c r="A85" s="14">
        <v>82</v>
      </c>
      <c r="B85" s="48" t="s">
        <v>80</v>
      </c>
      <c r="C85" s="50"/>
      <c r="D85" s="10" t="s">
        <v>145</v>
      </c>
      <c r="E85" s="44"/>
      <c r="F85" s="45">
        <v>0.014976851851851852</v>
      </c>
      <c r="G85" s="10" t="str">
        <f t="shared" si="2"/>
        <v>4.19/km</v>
      </c>
      <c r="H85" s="11">
        <f t="shared" si="4"/>
        <v>0.003703703703703704</v>
      </c>
      <c r="I85" s="11">
        <f t="shared" si="5"/>
        <v>0.003703703703703704</v>
      </c>
    </row>
    <row r="86" spans="1:9" ht="15" customHeight="1">
      <c r="A86" s="14">
        <v>83</v>
      </c>
      <c r="B86" s="48" t="s">
        <v>81</v>
      </c>
      <c r="C86" s="50"/>
      <c r="D86" s="10" t="s">
        <v>145</v>
      </c>
      <c r="E86" s="44"/>
      <c r="F86" s="45">
        <v>0.014988425925925926</v>
      </c>
      <c r="G86" s="10" t="str">
        <f t="shared" si="2"/>
        <v>4.19/km</v>
      </c>
      <c r="H86" s="11">
        <f t="shared" si="4"/>
        <v>0.0037152777777777774</v>
      </c>
      <c r="I86" s="11">
        <f t="shared" si="5"/>
        <v>0.0037152777777777774</v>
      </c>
    </row>
    <row r="87" spans="1:9" ht="15" customHeight="1">
      <c r="A87" s="14">
        <v>84</v>
      </c>
      <c r="B87" s="48" t="s">
        <v>82</v>
      </c>
      <c r="C87" s="50"/>
      <c r="D87" s="10" t="s">
        <v>145</v>
      </c>
      <c r="E87" s="44"/>
      <c r="F87" s="45">
        <v>0.015</v>
      </c>
      <c r="G87" s="10" t="str">
        <f t="shared" si="2"/>
        <v>4.19/km</v>
      </c>
      <c r="H87" s="11">
        <f t="shared" si="4"/>
        <v>0.003726851851851851</v>
      </c>
      <c r="I87" s="11">
        <f t="shared" si="5"/>
        <v>0.003726851851851851</v>
      </c>
    </row>
    <row r="88" spans="1:9" ht="15" customHeight="1">
      <c r="A88" s="14">
        <v>85</v>
      </c>
      <c r="B88" s="48" t="s">
        <v>83</v>
      </c>
      <c r="C88" s="50"/>
      <c r="D88" s="10" t="s">
        <v>145</v>
      </c>
      <c r="E88" s="44"/>
      <c r="F88" s="45">
        <v>0.015011574074074075</v>
      </c>
      <c r="G88" s="10" t="str">
        <f t="shared" si="2"/>
        <v>4.19/km</v>
      </c>
      <c r="H88" s="11">
        <f t="shared" si="4"/>
        <v>0.0037384259259259263</v>
      </c>
      <c r="I88" s="11">
        <f t="shared" si="5"/>
        <v>0.0037384259259259263</v>
      </c>
    </row>
    <row r="89" spans="1:9" ht="15" customHeight="1">
      <c r="A89" s="14">
        <v>86</v>
      </c>
      <c r="B89" s="48" t="s">
        <v>84</v>
      </c>
      <c r="C89" s="50"/>
      <c r="D89" s="10" t="s">
        <v>161</v>
      </c>
      <c r="E89" s="44"/>
      <c r="F89" s="45">
        <v>0.015023148148148148</v>
      </c>
      <c r="G89" s="10" t="str">
        <f t="shared" si="2"/>
        <v>4.20/km</v>
      </c>
      <c r="H89" s="11">
        <f t="shared" si="4"/>
        <v>0.00375</v>
      </c>
      <c r="I89" s="11">
        <f t="shared" si="5"/>
        <v>0.002094907407407408</v>
      </c>
    </row>
    <row r="90" spans="1:9" ht="15" customHeight="1">
      <c r="A90" s="14">
        <v>87</v>
      </c>
      <c r="B90" s="48" t="s">
        <v>85</v>
      </c>
      <c r="C90" s="50"/>
      <c r="D90" s="10" t="s">
        <v>145</v>
      </c>
      <c r="E90" s="44"/>
      <c r="F90" s="45">
        <v>0.015057870370370369</v>
      </c>
      <c r="G90" s="10" t="str">
        <f t="shared" si="2"/>
        <v>4.20/km</v>
      </c>
      <c r="H90" s="11">
        <f t="shared" si="4"/>
        <v>0.0037847222222222206</v>
      </c>
      <c r="I90" s="11">
        <f t="shared" si="5"/>
        <v>0.0037847222222222206</v>
      </c>
    </row>
    <row r="91" spans="1:9" ht="15" customHeight="1">
      <c r="A91" s="14">
        <v>88</v>
      </c>
      <c r="B91" s="48" t="s">
        <v>86</v>
      </c>
      <c r="C91" s="50"/>
      <c r="D91" s="10" t="s">
        <v>145</v>
      </c>
      <c r="E91" s="44"/>
      <c r="F91" s="45">
        <v>0.015092592592592593</v>
      </c>
      <c r="G91" s="10" t="str">
        <f t="shared" si="2"/>
        <v>4.21/km</v>
      </c>
      <c r="H91" s="11">
        <f t="shared" si="4"/>
        <v>0.0038194444444444448</v>
      </c>
      <c r="I91" s="11">
        <f t="shared" si="5"/>
        <v>0.0038194444444444448</v>
      </c>
    </row>
    <row r="92" spans="1:9" ht="15" customHeight="1">
      <c r="A92" s="14">
        <v>89</v>
      </c>
      <c r="B92" s="48" t="s">
        <v>87</v>
      </c>
      <c r="C92" s="50"/>
      <c r="D92" s="10" t="s">
        <v>161</v>
      </c>
      <c r="E92" s="44"/>
      <c r="F92" s="45">
        <v>0.015243055555555557</v>
      </c>
      <c r="G92" s="10" t="str">
        <f t="shared" si="2"/>
        <v>4.23/km</v>
      </c>
      <c r="H92" s="11">
        <f t="shared" si="4"/>
        <v>0.003969907407407408</v>
      </c>
      <c r="I92" s="11">
        <f t="shared" si="5"/>
        <v>0.0023148148148148164</v>
      </c>
    </row>
    <row r="93" spans="1:9" ht="15" customHeight="1">
      <c r="A93" s="14">
        <v>90</v>
      </c>
      <c r="B93" s="48" t="s">
        <v>88</v>
      </c>
      <c r="C93" s="50"/>
      <c r="D93" s="10" t="s">
        <v>145</v>
      </c>
      <c r="E93" s="44"/>
      <c r="F93" s="45">
        <v>0.015243055555555557</v>
      </c>
      <c r="G93" s="10" t="str">
        <f t="shared" si="2"/>
        <v>4.23/km</v>
      </c>
      <c r="H93" s="11">
        <f t="shared" si="4"/>
        <v>0.003969907407407408</v>
      </c>
      <c r="I93" s="11">
        <f t="shared" si="5"/>
        <v>0.003969907407407408</v>
      </c>
    </row>
    <row r="94" spans="1:9" ht="15" customHeight="1">
      <c r="A94" s="14">
        <v>91</v>
      </c>
      <c r="B94" s="48" t="s">
        <v>89</v>
      </c>
      <c r="C94" s="50"/>
      <c r="D94" s="10" t="s">
        <v>145</v>
      </c>
      <c r="E94" s="44"/>
      <c r="F94" s="45">
        <v>0.01525462962962963</v>
      </c>
      <c r="G94" s="10" t="str">
        <f t="shared" si="2"/>
        <v>4.24/km</v>
      </c>
      <c r="H94" s="11">
        <f t="shared" si="4"/>
        <v>0.003981481481481482</v>
      </c>
      <c r="I94" s="11">
        <f t="shared" si="5"/>
        <v>0.003981481481481482</v>
      </c>
    </row>
    <row r="95" spans="1:9" ht="15" customHeight="1">
      <c r="A95" s="14">
        <v>92</v>
      </c>
      <c r="B95" s="48" t="s">
        <v>90</v>
      </c>
      <c r="C95" s="50"/>
      <c r="D95" s="10" t="s">
        <v>145</v>
      </c>
      <c r="E95" s="44"/>
      <c r="F95" s="45">
        <v>0.015416666666666667</v>
      </c>
      <c r="G95" s="10" t="str">
        <f t="shared" si="2"/>
        <v>4.26/km</v>
      </c>
      <c r="H95" s="11">
        <f t="shared" si="4"/>
        <v>0.004143518518518519</v>
      </c>
      <c r="I95" s="11">
        <f t="shared" si="5"/>
        <v>0.004143518518518519</v>
      </c>
    </row>
    <row r="96" spans="1:9" ht="15" customHeight="1">
      <c r="A96" s="14">
        <v>93</v>
      </c>
      <c r="B96" s="48" t="s">
        <v>91</v>
      </c>
      <c r="C96" s="50"/>
      <c r="D96" s="10" t="s">
        <v>145</v>
      </c>
      <c r="E96" s="44"/>
      <c r="F96" s="45">
        <v>0.01564814814814815</v>
      </c>
      <c r="G96" s="10" t="str">
        <f t="shared" si="2"/>
        <v>4.30/km</v>
      </c>
      <c r="H96" s="11">
        <f t="shared" si="4"/>
        <v>0.004375000000000002</v>
      </c>
      <c r="I96" s="11">
        <f t="shared" si="5"/>
        <v>0.004375000000000002</v>
      </c>
    </row>
    <row r="97" spans="1:9" ht="15" customHeight="1">
      <c r="A97" s="14">
        <v>94</v>
      </c>
      <c r="B97" s="48" t="s">
        <v>92</v>
      </c>
      <c r="C97" s="50"/>
      <c r="D97" s="10" t="s">
        <v>145</v>
      </c>
      <c r="E97" s="44"/>
      <c r="F97" s="45">
        <v>0.015729166666666666</v>
      </c>
      <c r="G97" s="10" t="str">
        <f t="shared" si="2"/>
        <v>4.32/km</v>
      </c>
      <c r="H97" s="11">
        <f t="shared" si="4"/>
        <v>0.004456018518518517</v>
      </c>
      <c r="I97" s="11">
        <f t="shared" si="5"/>
        <v>0.004456018518518517</v>
      </c>
    </row>
    <row r="98" spans="1:9" ht="15" customHeight="1">
      <c r="A98" s="14">
        <v>95</v>
      </c>
      <c r="B98" s="48" t="s">
        <v>93</v>
      </c>
      <c r="C98" s="50"/>
      <c r="D98" s="10" t="s">
        <v>145</v>
      </c>
      <c r="E98" s="44"/>
      <c r="F98" s="45">
        <v>0.01579861111111111</v>
      </c>
      <c r="G98" s="10" t="str">
        <f t="shared" si="2"/>
        <v>4.33/km</v>
      </c>
      <c r="H98" s="11">
        <f t="shared" si="4"/>
        <v>0.004525462962962962</v>
      </c>
      <c r="I98" s="11">
        <f t="shared" si="5"/>
        <v>0.004525462962962962</v>
      </c>
    </row>
    <row r="99" spans="1:9" ht="15" customHeight="1">
      <c r="A99" s="14">
        <v>96</v>
      </c>
      <c r="B99" s="48" t="s">
        <v>94</v>
      </c>
      <c r="C99" s="50"/>
      <c r="D99" s="10" t="s">
        <v>145</v>
      </c>
      <c r="E99" s="44"/>
      <c r="F99" s="45">
        <v>0.015844907407407408</v>
      </c>
      <c r="G99" s="10" t="str">
        <f t="shared" si="2"/>
        <v>4.34/km</v>
      </c>
      <c r="H99" s="11">
        <f t="shared" si="4"/>
        <v>0.00457175925925926</v>
      </c>
      <c r="I99" s="11">
        <f t="shared" si="5"/>
        <v>0.00457175925925926</v>
      </c>
    </row>
    <row r="100" spans="1:9" ht="15" customHeight="1">
      <c r="A100" s="14">
        <v>97</v>
      </c>
      <c r="B100" s="48" t="s">
        <v>95</v>
      </c>
      <c r="C100" s="50"/>
      <c r="D100" s="10" t="s">
        <v>145</v>
      </c>
      <c r="E100" s="44"/>
      <c r="F100" s="45">
        <v>0.015856481481481482</v>
      </c>
      <c r="G100" s="10" t="str">
        <f t="shared" si="2"/>
        <v>4.34/km</v>
      </c>
      <c r="H100" s="11">
        <f t="shared" si="4"/>
        <v>0.004583333333333333</v>
      </c>
      <c r="I100" s="11">
        <f t="shared" si="5"/>
        <v>0.004583333333333333</v>
      </c>
    </row>
    <row r="101" spans="1:9" ht="15" customHeight="1">
      <c r="A101" s="14">
        <v>98</v>
      </c>
      <c r="B101" s="48" t="s">
        <v>96</v>
      </c>
      <c r="C101" s="50"/>
      <c r="D101" s="10" t="s">
        <v>145</v>
      </c>
      <c r="E101" s="44"/>
      <c r="F101" s="45">
        <v>0.015914351851851853</v>
      </c>
      <c r="G101" s="10" t="str">
        <f t="shared" si="2"/>
        <v>4.35/km</v>
      </c>
      <c r="H101" s="11">
        <f t="shared" si="4"/>
        <v>0.004641203703703705</v>
      </c>
      <c r="I101" s="11">
        <f t="shared" si="5"/>
        <v>0.004641203703703705</v>
      </c>
    </row>
    <row r="102" spans="1:9" ht="15" customHeight="1">
      <c r="A102" s="14">
        <v>99</v>
      </c>
      <c r="B102" s="48" t="s">
        <v>97</v>
      </c>
      <c r="C102" s="50"/>
      <c r="D102" s="10" t="s">
        <v>145</v>
      </c>
      <c r="E102" s="44"/>
      <c r="F102" s="45">
        <v>0.015914351851851853</v>
      </c>
      <c r="G102" s="10" t="str">
        <f t="shared" si="2"/>
        <v>4.35/km</v>
      </c>
      <c r="H102" s="11">
        <f t="shared" si="4"/>
        <v>0.004641203703703705</v>
      </c>
      <c r="I102" s="11">
        <f t="shared" si="5"/>
        <v>0.004641203703703705</v>
      </c>
    </row>
    <row r="103" spans="1:9" ht="15" customHeight="1">
      <c r="A103" s="14">
        <v>100</v>
      </c>
      <c r="B103" s="48" t="s">
        <v>98</v>
      </c>
      <c r="C103" s="50"/>
      <c r="D103" s="10" t="s">
        <v>145</v>
      </c>
      <c r="E103" s="44"/>
      <c r="F103" s="45">
        <v>0.016145833333333335</v>
      </c>
      <c r="G103" s="10" t="str">
        <f t="shared" si="2"/>
        <v>4.39/km</v>
      </c>
      <c r="H103" s="11">
        <f t="shared" si="4"/>
        <v>0.0048726851851851865</v>
      </c>
      <c r="I103" s="11">
        <f t="shared" si="5"/>
        <v>0.0048726851851851865</v>
      </c>
    </row>
    <row r="104" spans="1:9" ht="15" customHeight="1">
      <c r="A104" s="14">
        <v>101</v>
      </c>
      <c r="B104" s="48" t="s">
        <v>99</v>
      </c>
      <c r="C104" s="50"/>
      <c r="D104" s="10" t="s">
        <v>145</v>
      </c>
      <c r="E104" s="44"/>
      <c r="F104" s="45">
        <v>0.016261574074074074</v>
      </c>
      <c r="G104" s="10" t="str">
        <f t="shared" si="2"/>
        <v>4.41/km</v>
      </c>
      <c r="H104" s="11">
        <f t="shared" si="4"/>
        <v>0.004988425925925926</v>
      </c>
      <c r="I104" s="11">
        <f t="shared" si="5"/>
        <v>0.004988425925925926</v>
      </c>
    </row>
    <row r="105" spans="1:9" ht="15" customHeight="1">
      <c r="A105" s="14">
        <v>102</v>
      </c>
      <c r="B105" s="48" t="s">
        <v>100</v>
      </c>
      <c r="C105" s="50"/>
      <c r="D105" s="10" t="s">
        <v>161</v>
      </c>
      <c r="E105" s="44"/>
      <c r="F105" s="45">
        <v>0.016319444444444445</v>
      </c>
      <c r="G105" s="10" t="str">
        <f t="shared" si="2"/>
        <v>4.42/km</v>
      </c>
      <c r="H105" s="11">
        <f t="shared" si="4"/>
        <v>0.005046296296296297</v>
      </c>
      <c r="I105" s="11">
        <f t="shared" si="5"/>
        <v>0.0033912037037037053</v>
      </c>
    </row>
    <row r="106" spans="1:9" ht="15" customHeight="1">
      <c r="A106" s="14">
        <v>103</v>
      </c>
      <c r="B106" s="48" t="s">
        <v>101</v>
      </c>
      <c r="C106" s="50"/>
      <c r="D106" s="10" t="s">
        <v>145</v>
      </c>
      <c r="E106" s="44"/>
      <c r="F106" s="45">
        <v>0.016435185185185188</v>
      </c>
      <c r="G106" s="10" t="str">
        <f t="shared" si="2"/>
        <v>4.44/km</v>
      </c>
      <c r="H106" s="11">
        <f t="shared" si="4"/>
        <v>0.00516203703703704</v>
      </c>
      <c r="I106" s="11">
        <f t="shared" si="5"/>
        <v>0.00516203703703704</v>
      </c>
    </row>
    <row r="107" spans="1:9" ht="15" customHeight="1">
      <c r="A107" s="14">
        <v>104</v>
      </c>
      <c r="B107" s="48" t="s">
        <v>102</v>
      </c>
      <c r="C107" s="50"/>
      <c r="D107" s="10" t="s">
        <v>161</v>
      </c>
      <c r="E107" s="44"/>
      <c r="F107" s="45">
        <v>0.016550925925925924</v>
      </c>
      <c r="G107" s="10" t="str">
        <f t="shared" si="2"/>
        <v>4.46/km</v>
      </c>
      <c r="H107" s="11">
        <f t="shared" si="4"/>
        <v>0.005277777777777775</v>
      </c>
      <c r="I107" s="11">
        <f t="shared" si="5"/>
        <v>0.0036226851851851836</v>
      </c>
    </row>
    <row r="108" spans="1:9" ht="15" customHeight="1">
      <c r="A108" s="14">
        <v>105</v>
      </c>
      <c r="B108" s="48" t="s">
        <v>103</v>
      </c>
      <c r="C108" s="50"/>
      <c r="D108" s="10" t="s">
        <v>161</v>
      </c>
      <c r="E108" s="44"/>
      <c r="F108" s="45">
        <v>0.016550925925925924</v>
      </c>
      <c r="G108" s="10" t="str">
        <f t="shared" si="2"/>
        <v>4.46/km</v>
      </c>
      <c r="H108" s="11">
        <f t="shared" si="4"/>
        <v>0.005277777777777775</v>
      </c>
      <c r="I108" s="11">
        <f t="shared" si="5"/>
        <v>0.0036226851851851836</v>
      </c>
    </row>
    <row r="109" spans="1:9" ht="15" customHeight="1">
      <c r="A109" s="14">
        <v>106</v>
      </c>
      <c r="B109" s="48" t="s">
        <v>104</v>
      </c>
      <c r="C109" s="50"/>
      <c r="D109" s="10" t="s">
        <v>145</v>
      </c>
      <c r="E109" s="44"/>
      <c r="F109" s="45">
        <v>0.016574074074074074</v>
      </c>
      <c r="G109" s="10" t="str">
        <f t="shared" si="2"/>
        <v>4.46/km</v>
      </c>
      <c r="H109" s="11">
        <f t="shared" si="4"/>
        <v>0.005300925925925926</v>
      </c>
      <c r="I109" s="11">
        <f t="shared" si="5"/>
        <v>0.005300925925925926</v>
      </c>
    </row>
    <row r="110" spans="1:9" ht="15" customHeight="1">
      <c r="A110" s="14">
        <v>107</v>
      </c>
      <c r="B110" s="48" t="s">
        <v>105</v>
      </c>
      <c r="C110" s="50"/>
      <c r="D110" s="10" t="s">
        <v>145</v>
      </c>
      <c r="E110" s="44"/>
      <c r="F110" s="45">
        <v>0.016574074074074074</v>
      </c>
      <c r="G110" s="10" t="str">
        <f t="shared" si="2"/>
        <v>4.46/km</v>
      </c>
      <c r="H110" s="11">
        <f t="shared" si="4"/>
        <v>0.005300925925925926</v>
      </c>
      <c r="I110" s="11">
        <f t="shared" si="5"/>
        <v>0.005300925925925926</v>
      </c>
    </row>
    <row r="111" spans="1:9" ht="15" customHeight="1">
      <c r="A111" s="14">
        <v>108</v>
      </c>
      <c r="B111" s="48" t="s">
        <v>106</v>
      </c>
      <c r="C111" s="50"/>
      <c r="D111" s="10" t="s">
        <v>145</v>
      </c>
      <c r="E111" s="44"/>
      <c r="F111" s="45">
        <v>0.0166087962962963</v>
      </c>
      <c r="G111" s="10" t="str">
        <f t="shared" si="2"/>
        <v>4.47/km</v>
      </c>
      <c r="H111" s="11">
        <f t="shared" si="4"/>
        <v>0.00533564814814815</v>
      </c>
      <c r="I111" s="11">
        <f t="shared" si="5"/>
        <v>0.00533564814814815</v>
      </c>
    </row>
    <row r="112" spans="1:9" ht="15" customHeight="1">
      <c r="A112" s="14">
        <v>109</v>
      </c>
      <c r="B112" s="48" t="s">
        <v>107</v>
      </c>
      <c r="C112" s="50"/>
      <c r="D112" s="10" t="s">
        <v>145</v>
      </c>
      <c r="E112" s="44"/>
      <c r="F112" s="45">
        <v>0.016666666666666666</v>
      </c>
      <c r="G112" s="10" t="str">
        <f t="shared" si="2"/>
        <v>4.48/km</v>
      </c>
      <c r="H112" s="11">
        <f t="shared" si="4"/>
        <v>0.005393518518518518</v>
      </c>
      <c r="I112" s="11">
        <f t="shared" si="5"/>
        <v>0.005393518518518518</v>
      </c>
    </row>
    <row r="113" spans="1:9" ht="15" customHeight="1">
      <c r="A113" s="14">
        <v>110</v>
      </c>
      <c r="B113" s="48" t="s">
        <v>108</v>
      </c>
      <c r="C113" s="50"/>
      <c r="D113" s="10" t="s">
        <v>145</v>
      </c>
      <c r="E113" s="44"/>
      <c r="F113" s="45">
        <v>0.01675925925925926</v>
      </c>
      <c r="G113" s="10" t="str">
        <f t="shared" si="2"/>
        <v>4.50/km</v>
      </c>
      <c r="H113" s="11">
        <f t="shared" si="4"/>
        <v>0.00548611111111111</v>
      </c>
      <c r="I113" s="11">
        <f t="shared" si="5"/>
        <v>0.00548611111111111</v>
      </c>
    </row>
    <row r="114" spans="1:9" ht="15" customHeight="1">
      <c r="A114" s="14">
        <v>111</v>
      </c>
      <c r="B114" s="48" t="s">
        <v>109</v>
      </c>
      <c r="C114" s="50"/>
      <c r="D114" s="10" t="s">
        <v>145</v>
      </c>
      <c r="E114" s="44"/>
      <c r="F114" s="45">
        <v>0.016828703703703703</v>
      </c>
      <c r="G114" s="10" t="str">
        <f t="shared" si="2"/>
        <v>4.51/km</v>
      </c>
      <c r="H114" s="11">
        <f t="shared" si="4"/>
        <v>0.005555555555555555</v>
      </c>
      <c r="I114" s="11">
        <f t="shared" si="5"/>
        <v>0.005555555555555555</v>
      </c>
    </row>
    <row r="115" spans="1:9" ht="15" customHeight="1">
      <c r="A115" s="14">
        <v>112</v>
      </c>
      <c r="B115" s="48" t="s">
        <v>110</v>
      </c>
      <c r="C115" s="50"/>
      <c r="D115" s="10" t="s">
        <v>161</v>
      </c>
      <c r="E115" s="44"/>
      <c r="F115" s="45">
        <v>0.016840277777777777</v>
      </c>
      <c r="G115" s="10" t="str">
        <f t="shared" si="2"/>
        <v>4.51/km</v>
      </c>
      <c r="H115" s="11">
        <f t="shared" si="4"/>
        <v>0.0055671296296296285</v>
      </c>
      <c r="I115" s="11">
        <f t="shared" si="5"/>
        <v>0.003912037037037037</v>
      </c>
    </row>
    <row r="116" spans="1:9" ht="15" customHeight="1">
      <c r="A116" s="14">
        <v>113</v>
      </c>
      <c r="B116" s="48" t="s">
        <v>111</v>
      </c>
      <c r="C116" s="50"/>
      <c r="D116" s="10" t="s">
        <v>145</v>
      </c>
      <c r="E116" s="44"/>
      <c r="F116" s="45">
        <v>0.01699074074074074</v>
      </c>
      <c r="G116" s="10" t="str">
        <f t="shared" si="2"/>
        <v>4.54/km</v>
      </c>
      <c r="H116" s="11">
        <f t="shared" si="4"/>
        <v>0.005717592592592592</v>
      </c>
      <c r="I116" s="11">
        <f t="shared" si="5"/>
        <v>0.005717592592592592</v>
      </c>
    </row>
    <row r="117" spans="1:9" ht="15" customHeight="1">
      <c r="A117" s="14">
        <v>114</v>
      </c>
      <c r="B117" s="48" t="s">
        <v>112</v>
      </c>
      <c r="C117" s="50"/>
      <c r="D117" s="10" t="s">
        <v>145</v>
      </c>
      <c r="E117" s="44"/>
      <c r="F117" s="45">
        <v>0.01707175925925926</v>
      </c>
      <c r="G117" s="10" t="str">
        <f t="shared" si="2"/>
        <v>4.55/km</v>
      </c>
      <c r="H117" s="11">
        <f t="shared" si="4"/>
        <v>0.00579861111111111</v>
      </c>
      <c r="I117" s="11">
        <f t="shared" si="5"/>
        <v>0.00579861111111111</v>
      </c>
    </row>
    <row r="118" spans="1:9" ht="15" customHeight="1">
      <c r="A118" s="14">
        <v>115</v>
      </c>
      <c r="B118" s="48" t="s">
        <v>113</v>
      </c>
      <c r="C118" s="50"/>
      <c r="D118" s="10" t="s">
        <v>145</v>
      </c>
      <c r="E118" s="44"/>
      <c r="F118" s="45">
        <v>0.017106481481481483</v>
      </c>
      <c r="G118" s="10" t="str">
        <f t="shared" si="2"/>
        <v>4.56/km</v>
      </c>
      <c r="H118" s="11">
        <f t="shared" si="4"/>
        <v>0.0058333333333333345</v>
      </c>
      <c r="I118" s="11">
        <f t="shared" si="5"/>
        <v>0.0058333333333333345</v>
      </c>
    </row>
    <row r="119" spans="1:9" ht="15" customHeight="1">
      <c r="A119" s="14">
        <v>116</v>
      </c>
      <c r="B119" s="48" t="s">
        <v>114</v>
      </c>
      <c r="C119" s="50"/>
      <c r="D119" s="10" t="s">
        <v>145</v>
      </c>
      <c r="E119" s="44"/>
      <c r="F119" s="45">
        <v>0.01716435185185185</v>
      </c>
      <c r="G119" s="10" t="str">
        <f t="shared" si="2"/>
        <v>4.57/km</v>
      </c>
      <c r="H119" s="11">
        <f t="shared" si="4"/>
        <v>0.005891203703703702</v>
      </c>
      <c r="I119" s="11">
        <f t="shared" si="5"/>
        <v>0.005891203703703702</v>
      </c>
    </row>
    <row r="120" spans="1:9" ht="15" customHeight="1">
      <c r="A120" s="14">
        <v>117</v>
      </c>
      <c r="B120" s="48" t="s">
        <v>115</v>
      </c>
      <c r="C120" s="50"/>
      <c r="D120" s="10" t="s">
        <v>145</v>
      </c>
      <c r="E120" s="44"/>
      <c r="F120" s="45">
        <v>0.017175925925925924</v>
      </c>
      <c r="G120" s="10" t="str">
        <f t="shared" si="2"/>
        <v>4.57/km</v>
      </c>
      <c r="H120" s="11">
        <f t="shared" si="4"/>
        <v>0.005902777777777776</v>
      </c>
      <c r="I120" s="11">
        <f t="shared" si="5"/>
        <v>0.005902777777777776</v>
      </c>
    </row>
    <row r="121" spans="1:9" ht="15" customHeight="1">
      <c r="A121" s="14">
        <v>118</v>
      </c>
      <c r="B121" s="48" t="s">
        <v>116</v>
      </c>
      <c r="C121" s="50"/>
      <c r="D121" s="10" t="s">
        <v>161</v>
      </c>
      <c r="E121" s="44"/>
      <c r="F121" s="45">
        <v>0.0171875</v>
      </c>
      <c r="G121" s="10" t="str">
        <f t="shared" si="2"/>
        <v>4.57/km</v>
      </c>
      <c r="H121" s="11">
        <f t="shared" si="4"/>
        <v>0.005914351851851853</v>
      </c>
      <c r="I121" s="11">
        <f t="shared" si="5"/>
        <v>0.004259259259259261</v>
      </c>
    </row>
    <row r="122" spans="1:9" ht="15" customHeight="1">
      <c r="A122" s="14">
        <v>119</v>
      </c>
      <c r="B122" s="48" t="s">
        <v>117</v>
      </c>
      <c r="C122" s="50"/>
      <c r="D122" s="10" t="s">
        <v>161</v>
      </c>
      <c r="E122" s="44"/>
      <c r="F122" s="45">
        <v>0.01719907407407407</v>
      </c>
      <c r="G122" s="10" t="str">
        <f t="shared" si="2"/>
        <v>4.57/km</v>
      </c>
      <c r="H122" s="11">
        <f t="shared" si="4"/>
        <v>0.005925925925925923</v>
      </c>
      <c r="I122" s="11">
        <f t="shared" si="5"/>
        <v>0.004270833333333331</v>
      </c>
    </row>
    <row r="123" spans="1:9" ht="15" customHeight="1">
      <c r="A123" s="14">
        <v>120</v>
      </c>
      <c r="B123" s="48" t="s">
        <v>118</v>
      </c>
      <c r="C123" s="50"/>
      <c r="D123" s="10" t="s">
        <v>145</v>
      </c>
      <c r="E123" s="44"/>
      <c r="F123" s="45">
        <v>0.017222222222222222</v>
      </c>
      <c r="G123" s="10" t="str">
        <f t="shared" si="2"/>
        <v>4.58/km</v>
      </c>
      <c r="H123" s="11">
        <f t="shared" si="4"/>
        <v>0.005949074074074074</v>
      </c>
      <c r="I123" s="11">
        <f t="shared" si="5"/>
        <v>0.005949074074074074</v>
      </c>
    </row>
    <row r="124" spans="1:9" ht="15" customHeight="1">
      <c r="A124" s="14">
        <v>121</v>
      </c>
      <c r="B124" s="48" t="s">
        <v>119</v>
      </c>
      <c r="C124" s="50"/>
      <c r="D124" s="10" t="s">
        <v>161</v>
      </c>
      <c r="E124" s="44"/>
      <c r="F124" s="45">
        <v>0.017222222222222222</v>
      </c>
      <c r="G124" s="10" t="str">
        <f t="shared" si="2"/>
        <v>4.58/km</v>
      </c>
      <c r="H124" s="11">
        <f t="shared" si="4"/>
        <v>0.005949074074074074</v>
      </c>
      <c r="I124" s="11">
        <f t="shared" si="5"/>
        <v>0.004293981481481482</v>
      </c>
    </row>
    <row r="125" spans="1:9" ht="15" customHeight="1">
      <c r="A125" s="14">
        <v>122</v>
      </c>
      <c r="B125" s="48" t="s">
        <v>120</v>
      </c>
      <c r="C125" s="50"/>
      <c r="D125" s="10" t="s">
        <v>145</v>
      </c>
      <c r="E125" s="44"/>
      <c r="F125" s="45">
        <v>0.01724537037037037</v>
      </c>
      <c r="G125" s="10" t="str">
        <f t="shared" si="2"/>
        <v>4.58/km</v>
      </c>
      <c r="H125" s="11">
        <f t="shared" si="4"/>
        <v>0.005972222222222221</v>
      </c>
      <c r="I125" s="11">
        <f t="shared" si="5"/>
        <v>0.005972222222222221</v>
      </c>
    </row>
    <row r="126" spans="1:9" ht="15" customHeight="1">
      <c r="A126" s="14">
        <v>123</v>
      </c>
      <c r="B126" s="48" t="s">
        <v>121</v>
      </c>
      <c r="C126" s="50"/>
      <c r="D126" s="10" t="s">
        <v>145</v>
      </c>
      <c r="E126" s="44"/>
      <c r="F126" s="45">
        <v>0.017361111111111112</v>
      </c>
      <c r="G126" s="10" t="str">
        <f t="shared" si="2"/>
        <v>5.00/km</v>
      </c>
      <c r="H126" s="11">
        <f t="shared" si="4"/>
        <v>0.006087962962962963</v>
      </c>
      <c r="I126" s="11">
        <f t="shared" si="5"/>
        <v>0.006087962962962963</v>
      </c>
    </row>
    <row r="127" spans="1:9" ht="15" customHeight="1">
      <c r="A127" s="14">
        <v>124</v>
      </c>
      <c r="B127" s="48" t="s">
        <v>122</v>
      </c>
      <c r="C127" s="50"/>
      <c r="D127" s="10" t="s">
        <v>145</v>
      </c>
      <c r="E127" s="44"/>
      <c r="F127" s="45">
        <v>0.017361111111111112</v>
      </c>
      <c r="G127" s="10" t="str">
        <f t="shared" si="2"/>
        <v>5.00/km</v>
      </c>
      <c r="H127" s="11">
        <f t="shared" si="4"/>
        <v>0.006087962962962963</v>
      </c>
      <c r="I127" s="11">
        <f t="shared" si="5"/>
        <v>0.006087962962962963</v>
      </c>
    </row>
    <row r="128" spans="1:9" ht="15" customHeight="1">
      <c r="A128" s="14">
        <v>125</v>
      </c>
      <c r="B128" s="48" t="s">
        <v>123</v>
      </c>
      <c r="C128" s="50"/>
      <c r="D128" s="10" t="s">
        <v>161</v>
      </c>
      <c r="E128" s="44"/>
      <c r="F128" s="45">
        <v>0.0175</v>
      </c>
      <c r="G128" s="10" t="str">
        <f t="shared" si="2"/>
        <v>5.02/km</v>
      </c>
      <c r="H128" s="11">
        <f t="shared" si="4"/>
        <v>0.006226851851851853</v>
      </c>
      <c r="I128" s="11">
        <f t="shared" si="5"/>
        <v>0.0045717592592592615</v>
      </c>
    </row>
    <row r="129" spans="1:9" ht="15" customHeight="1">
      <c r="A129" s="14">
        <v>126</v>
      </c>
      <c r="B129" s="48" t="s">
        <v>124</v>
      </c>
      <c r="C129" s="50"/>
      <c r="D129" s="10" t="s">
        <v>145</v>
      </c>
      <c r="E129" s="44"/>
      <c r="F129" s="45">
        <v>0.017824074074074076</v>
      </c>
      <c r="G129" s="10" t="str">
        <f t="shared" si="2"/>
        <v>5.08/km</v>
      </c>
      <c r="H129" s="11">
        <f t="shared" si="4"/>
        <v>0.006550925925925927</v>
      </c>
      <c r="I129" s="11">
        <f t="shared" si="5"/>
        <v>0.006550925925925927</v>
      </c>
    </row>
    <row r="130" spans="1:9" ht="15" customHeight="1">
      <c r="A130" s="14">
        <v>127</v>
      </c>
      <c r="B130" s="48" t="s">
        <v>125</v>
      </c>
      <c r="C130" s="50"/>
      <c r="D130" s="10" t="s">
        <v>145</v>
      </c>
      <c r="E130" s="44"/>
      <c r="F130" s="45">
        <v>0.01758101851851852</v>
      </c>
      <c r="G130" s="10" t="str">
        <f t="shared" si="2"/>
        <v>5.04/km</v>
      </c>
      <c r="H130" s="11">
        <f t="shared" si="4"/>
        <v>0.006307870370370372</v>
      </c>
      <c r="I130" s="11">
        <f t="shared" si="5"/>
        <v>0.006307870370370372</v>
      </c>
    </row>
    <row r="131" spans="1:9" ht="15" customHeight="1">
      <c r="A131" s="14">
        <v>128</v>
      </c>
      <c r="B131" s="48" t="s">
        <v>126</v>
      </c>
      <c r="C131" s="50"/>
      <c r="D131" s="10" t="s">
        <v>145</v>
      </c>
      <c r="E131" s="44"/>
      <c r="F131" s="45">
        <v>0.01806712962962963</v>
      </c>
      <c r="G131" s="10" t="str">
        <f t="shared" si="2"/>
        <v>5.12/km</v>
      </c>
      <c r="H131" s="11">
        <f t="shared" si="4"/>
        <v>0.0067939814814814824</v>
      </c>
      <c r="I131" s="11">
        <f t="shared" si="5"/>
        <v>0.0067939814814814824</v>
      </c>
    </row>
    <row r="132" spans="1:9" ht="15" customHeight="1">
      <c r="A132" s="14">
        <v>129</v>
      </c>
      <c r="B132" s="48" t="s">
        <v>127</v>
      </c>
      <c r="C132" s="50"/>
      <c r="D132" s="10" t="s">
        <v>145</v>
      </c>
      <c r="E132" s="44"/>
      <c r="F132" s="45">
        <v>0.018078703703703704</v>
      </c>
      <c r="G132" s="10" t="str">
        <f aca="true" t="shared" si="6" ref="G132:G150">TEXT(INT((HOUR(F132)*3600+MINUTE(F132)*60+SECOND(F132))/$I$2/60),"0")&amp;"."&amp;TEXT(MOD((HOUR(F132)*3600+MINUTE(F132)*60+SECOND(F132))/$I$2,60),"00")&amp;"/km"</f>
        <v>5.12/km</v>
      </c>
      <c r="H132" s="11">
        <f t="shared" si="4"/>
        <v>0.006805555555555556</v>
      </c>
      <c r="I132" s="11">
        <f t="shared" si="5"/>
        <v>0.006805555555555556</v>
      </c>
    </row>
    <row r="133" spans="1:9" ht="15" customHeight="1">
      <c r="A133" s="14">
        <v>130</v>
      </c>
      <c r="B133" s="48" t="s">
        <v>128</v>
      </c>
      <c r="C133" s="50"/>
      <c r="D133" s="10" t="s">
        <v>145</v>
      </c>
      <c r="E133" s="44"/>
      <c r="F133" s="45">
        <v>0.018217592592592594</v>
      </c>
      <c r="G133" s="10" t="str">
        <f t="shared" si="6"/>
        <v>5.15/km</v>
      </c>
      <c r="H133" s="11">
        <f t="shared" si="4"/>
        <v>0.006944444444444446</v>
      </c>
      <c r="I133" s="11">
        <f t="shared" si="5"/>
        <v>0.006944444444444446</v>
      </c>
    </row>
    <row r="134" spans="1:9" ht="15" customHeight="1">
      <c r="A134" s="14">
        <v>131</v>
      </c>
      <c r="B134" s="48" t="s">
        <v>129</v>
      </c>
      <c r="C134" s="50"/>
      <c r="D134" s="10" t="s">
        <v>145</v>
      </c>
      <c r="E134" s="44"/>
      <c r="F134" s="45">
        <v>0.01875</v>
      </c>
      <c r="G134" s="10" t="str">
        <f t="shared" si="6"/>
        <v>5.24/km</v>
      </c>
      <c r="H134" s="11">
        <f t="shared" si="4"/>
        <v>0.007476851851851851</v>
      </c>
      <c r="I134" s="11">
        <f t="shared" si="5"/>
        <v>0.007476851851851851</v>
      </c>
    </row>
    <row r="135" spans="1:9" ht="15" customHeight="1">
      <c r="A135" s="14">
        <v>132</v>
      </c>
      <c r="B135" s="48" t="s">
        <v>130</v>
      </c>
      <c r="C135" s="50"/>
      <c r="D135" s="10" t="s">
        <v>145</v>
      </c>
      <c r="E135" s="44"/>
      <c r="F135" s="45">
        <v>0.01875</v>
      </c>
      <c r="G135" s="10" t="str">
        <f t="shared" si="6"/>
        <v>5.24/km</v>
      </c>
      <c r="H135" s="11">
        <f t="shared" si="4"/>
        <v>0.007476851851851851</v>
      </c>
      <c r="I135" s="11">
        <f t="shared" si="5"/>
        <v>0.007476851851851851</v>
      </c>
    </row>
    <row r="136" spans="1:9" ht="15" customHeight="1">
      <c r="A136" s="14">
        <v>133</v>
      </c>
      <c r="B136" s="48" t="s">
        <v>131</v>
      </c>
      <c r="C136" s="50"/>
      <c r="D136" s="10" t="s">
        <v>145</v>
      </c>
      <c r="E136" s="44"/>
      <c r="F136" s="45">
        <v>0.01877314814814815</v>
      </c>
      <c r="G136" s="10" t="str">
        <f t="shared" si="6"/>
        <v>5.24/km</v>
      </c>
      <c r="H136" s="11">
        <f t="shared" si="4"/>
        <v>0.0075000000000000015</v>
      </c>
      <c r="I136" s="11">
        <f t="shared" si="5"/>
        <v>0.0075000000000000015</v>
      </c>
    </row>
    <row r="137" spans="1:9" ht="15" customHeight="1">
      <c r="A137" s="14">
        <v>134</v>
      </c>
      <c r="B137" s="48" t="s">
        <v>132</v>
      </c>
      <c r="C137" s="50"/>
      <c r="D137" s="10" t="s">
        <v>145</v>
      </c>
      <c r="E137" s="44"/>
      <c r="F137" s="45">
        <v>0.0190625</v>
      </c>
      <c r="G137" s="10" t="str">
        <f t="shared" si="6"/>
        <v>5.29/km</v>
      </c>
      <c r="H137" s="11">
        <f t="shared" si="4"/>
        <v>0.007789351851851851</v>
      </c>
      <c r="I137" s="11">
        <f t="shared" si="5"/>
        <v>0.007789351851851851</v>
      </c>
    </row>
    <row r="138" spans="1:9" ht="15" customHeight="1">
      <c r="A138" s="18">
        <v>135</v>
      </c>
      <c r="B138" s="52" t="s">
        <v>133</v>
      </c>
      <c r="C138" s="53"/>
      <c r="D138" s="19" t="s">
        <v>145</v>
      </c>
      <c r="E138" s="54" t="s">
        <v>160</v>
      </c>
      <c r="F138" s="55">
        <v>0.01909722222222222</v>
      </c>
      <c r="G138" s="19" t="str">
        <f t="shared" si="6"/>
        <v>5.30/km</v>
      </c>
      <c r="H138" s="20">
        <f t="shared" si="4"/>
        <v>0.007824074074074072</v>
      </c>
      <c r="I138" s="20">
        <f t="shared" si="5"/>
        <v>0.007824074074074072</v>
      </c>
    </row>
    <row r="139" spans="1:9" ht="15" customHeight="1">
      <c r="A139" s="14">
        <v>136</v>
      </c>
      <c r="B139" s="48" t="s">
        <v>134</v>
      </c>
      <c r="C139" s="50"/>
      <c r="D139" s="10" t="s">
        <v>145</v>
      </c>
      <c r="E139" s="44"/>
      <c r="F139" s="45">
        <v>0.019594907407407405</v>
      </c>
      <c r="G139" s="10" t="str">
        <f t="shared" si="6"/>
        <v>5.39/km</v>
      </c>
      <c r="H139" s="11">
        <f t="shared" si="4"/>
        <v>0.008321759259259256</v>
      </c>
      <c r="I139" s="11">
        <f t="shared" si="5"/>
        <v>0.008321759259259256</v>
      </c>
    </row>
    <row r="140" spans="1:9" ht="15" customHeight="1">
      <c r="A140" s="14">
        <v>137</v>
      </c>
      <c r="B140" s="48" t="s">
        <v>135</v>
      </c>
      <c r="C140" s="50"/>
      <c r="D140" s="10" t="s">
        <v>145</v>
      </c>
      <c r="E140" s="44"/>
      <c r="F140" s="45">
        <v>0.019768518518518515</v>
      </c>
      <c r="G140" s="10" t="str">
        <f t="shared" si="6"/>
        <v>5.42/km</v>
      </c>
      <c r="H140" s="11">
        <f aca="true" t="shared" si="7" ref="H140:H150">F140-$F$4</f>
        <v>0.008495370370370367</v>
      </c>
      <c r="I140" s="11">
        <f aca="true" t="shared" si="8" ref="I140:I150">F140-INDEX($F$4:$F$76,MATCH(D140,$D$4:$D$76,0))</f>
        <v>0.008495370370370367</v>
      </c>
    </row>
    <row r="141" spans="1:9" ht="15" customHeight="1">
      <c r="A141" s="14">
        <v>138</v>
      </c>
      <c r="B141" s="48" t="s">
        <v>130</v>
      </c>
      <c r="C141" s="50"/>
      <c r="D141" s="10" t="s">
        <v>145</v>
      </c>
      <c r="E141" s="44"/>
      <c r="F141" s="45">
        <v>0.02013888888888889</v>
      </c>
      <c r="G141" s="10" t="str">
        <f t="shared" si="6"/>
        <v>5.48/km</v>
      </c>
      <c r="H141" s="11">
        <f t="shared" si="7"/>
        <v>0.008865740740740742</v>
      </c>
      <c r="I141" s="11">
        <f t="shared" si="8"/>
        <v>0.008865740740740742</v>
      </c>
    </row>
    <row r="142" spans="1:9" ht="15" customHeight="1">
      <c r="A142" s="14">
        <v>139</v>
      </c>
      <c r="B142" s="48" t="s">
        <v>136</v>
      </c>
      <c r="C142" s="50"/>
      <c r="D142" s="10" t="s">
        <v>145</v>
      </c>
      <c r="E142" s="44"/>
      <c r="F142" s="45">
        <v>0.021064814814814814</v>
      </c>
      <c r="G142" s="10" t="str">
        <f t="shared" si="6"/>
        <v>6.04/km</v>
      </c>
      <c r="H142" s="11">
        <f t="shared" si="7"/>
        <v>0.009791666666666666</v>
      </c>
      <c r="I142" s="11">
        <f t="shared" si="8"/>
        <v>0.009791666666666666</v>
      </c>
    </row>
    <row r="143" spans="1:9" ht="15" customHeight="1">
      <c r="A143" s="14">
        <v>140</v>
      </c>
      <c r="B143" s="48" t="s">
        <v>137</v>
      </c>
      <c r="C143" s="50"/>
      <c r="D143" s="10" t="s">
        <v>145</v>
      </c>
      <c r="E143" s="44"/>
      <c r="F143" s="45">
        <v>0.021122685185185185</v>
      </c>
      <c r="G143" s="10" t="str">
        <f t="shared" si="6"/>
        <v>6.05/km</v>
      </c>
      <c r="H143" s="11">
        <f t="shared" si="7"/>
        <v>0.009849537037037037</v>
      </c>
      <c r="I143" s="11">
        <f t="shared" si="8"/>
        <v>0.009849537037037037</v>
      </c>
    </row>
    <row r="144" spans="1:9" ht="15" customHeight="1">
      <c r="A144" s="14">
        <v>141</v>
      </c>
      <c r="B144" s="48" t="s">
        <v>138</v>
      </c>
      <c r="C144" s="50"/>
      <c r="D144" s="10" t="s">
        <v>161</v>
      </c>
      <c r="E144" s="44"/>
      <c r="F144" s="45">
        <v>0.02113425925925926</v>
      </c>
      <c r="G144" s="10" t="str">
        <f t="shared" si="6"/>
        <v>6.05/km</v>
      </c>
      <c r="H144" s="11">
        <f t="shared" si="7"/>
        <v>0.00986111111111111</v>
      </c>
      <c r="I144" s="11">
        <f t="shared" si="8"/>
        <v>0.008206018518518519</v>
      </c>
    </row>
    <row r="145" spans="1:9" ht="15" customHeight="1">
      <c r="A145" s="14">
        <v>142</v>
      </c>
      <c r="B145" s="48" t="s">
        <v>139</v>
      </c>
      <c r="C145" s="50"/>
      <c r="D145" s="10" t="s">
        <v>145</v>
      </c>
      <c r="E145" s="44"/>
      <c r="F145" s="45">
        <v>0.021516203703703704</v>
      </c>
      <c r="G145" s="10" t="str">
        <f t="shared" si="6"/>
        <v>6.12/km</v>
      </c>
      <c r="H145" s="11">
        <f t="shared" si="7"/>
        <v>0.010243055555555556</v>
      </c>
      <c r="I145" s="11">
        <f t="shared" si="8"/>
        <v>0.010243055555555556</v>
      </c>
    </row>
    <row r="146" spans="1:9" ht="15" customHeight="1">
      <c r="A146" s="14">
        <v>143</v>
      </c>
      <c r="B146" s="48" t="s">
        <v>140</v>
      </c>
      <c r="C146" s="50"/>
      <c r="D146" s="10" t="s">
        <v>161</v>
      </c>
      <c r="E146" s="44"/>
      <c r="F146" s="45">
        <v>0.02152777777777778</v>
      </c>
      <c r="G146" s="10" t="str">
        <f t="shared" si="6"/>
        <v>6.12/km</v>
      </c>
      <c r="H146" s="11">
        <f t="shared" si="7"/>
        <v>0.010254629629629633</v>
      </c>
      <c r="I146" s="11">
        <f t="shared" si="8"/>
        <v>0.008599537037037041</v>
      </c>
    </row>
    <row r="147" spans="1:9" ht="15" customHeight="1">
      <c r="A147" s="14">
        <v>144</v>
      </c>
      <c r="B147" s="48" t="s">
        <v>141</v>
      </c>
      <c r="C147" s="50"/>
      <c r="D147" s="10" t="s">
        <v>161</v>
      </c>
      <c r="E147" s="44"/>
      <c r="F147" s="45">
        <v>0.021944444444444447</v>
      </c>
      <c r="G147" s="10" t="str">
        <f t="shared" si="6"/>
        <v>6.19/km</v>
      </c>
      <c r="H147" s="11">
        <f t="shared" si="7"/>
        <v>0.010671296296296299</v>
      </c>
      <c r="I147" s="11">
        <f t="shared" si="8"/>
        <v>0.009016203703703707</v>
      </c>
    </row>
    <row r="148" spans="1:9" ht="15" customHeight="1">
      <c r="A148" s="14">
        <v>145</v>
      </c>
      <c r="B148" s="48" t="s">
        <v>142</v>
      </c>
      <c r="C148" s="50"/>
      <c r="D148" s="10" t="s">
        <v>145</v>
      </c>
      <c r="E148" s="44"/>
      <c r="F148" s="45">
        <v>0.022222222222222223</v>
      </c>
      <c r="G148" s="10" t="str">
        <f t="shared" si="6"/>
        <v>6.24/km</v>
      </c>
      <c r="H148" s="11">
        <f t="shared" si="7"/>
        <v>0.010949074074074075</v>
      </c>
      <c r="I148" s="11">
        <f t="shared" si="8"/>
        <v>0.010949074074074075</v>
      </c>
    </row>
    <row r="149" spans="1:9" ht="15" customHeight="1">
      <c r="A149" s="14">
        <v>146</v>
      </c>
      <c r="B149" s="48" t="s">
        <v>143</v>
      </c>
      <c r="C149" s="50"/>
      <c r="D149" s="10" t="s">
        <v>145</v>
      </c>
      <c r="E149" s="44"/>
      <c r="F149" s="45">
        <v>0.02415509259259259</v>
      </c>
      <c r="G149" s="10" t="str">
        <f t="shared" si="6"/>
        <v>6.57/km</v>
      </c>
      <c r="H149" s="11">
        <f t="shared" si="7"/>
        <v>0.01288194444444444</v>
      </c>
      <c r="I149" s="11">
        <f t="shared" si="8"/>
        <v>0.01288194444444444</v>
      </c>
    </row>
    <row r="150" spans="1:9" ht="15" customHeight="1" thickBot="1">
      <c r="A150" s="15">
        <v>147</v>
      </c>
      <c r="B150" s="49" t="s">
        <v>144</v>
      </c>
      <c r="C150" s="51"/>
      <c r="D150" s="12" t="s">
        <v>145</v>
      </c>
      <c r="E150" s="46"/>
      <c r="F150" s="47">
        <v>0.0296875</v>
      </c>
      <c r="G150" s="12" t="str">
        <f t="shared" si="6"/>
        <v>8.33/km</v>
      </c>
      <c r="H150" s="13">
        <f t="shared" si="7"/>
        <v>0.01841435185185185</v>
      </c>
      <c r="I150" s="13">
        <f t="shared" si="8"/>
        <v>0.01841435185185185</v>
      </c>
    </row>
  </sheetData>
  <autoFilter ref="A3:I1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28" t="str">
        <f>Individuale!A1</f>
        <v>Il 5000 di Natale</v>
      </c>
      <c r="B1" s="29"/>
      <c r="C1" s="30"/>
    </row>
    <row r="2" spans="1:3" ht="33" customHeight="1" thickBot="1">
      <c r="A2" s="31" t="str">
        <f>Individuale!A2&amp;" km. "&amp;Individuale!I2</f>
        <v> Acquacetosa - Roma (RM) Italia - Sabato 19/12/2009 km. 5</v>
      </c>
      <c r="B2" s="32"/>
      <c r="C2" s="33"/>
    </row>
    <row r="3" spans="1:3" ht="24.75" customHeight="1" thickBot="1">
      <c r="A3" s="8" t="s">
        <v>149</v>
      </c>
      <c r="B3" s="9" t="s">
        <v>153</v>
      </c>
      <c r="C3" s="9" t="s">
        <v>158</v>
      </c>
    </row>
    <row r="4" spans="1:3" ht="15" customHeight="1">
      <c r="A4" s="16"/>
      <c r="B4" s="34"/>
      <c r="C4" s="37"/>
    </row>
    <row r="5" spans="1:3" ht="15" customHeight="1">
      <c r="A5" s="17"/>
      <c r="B5" s="35"/>
      <c r="C5" s="38"/>
    </row>
    <row r="6" spans="1:3" ht="15" customHeight="1">
      <c r="A6" s="17"/>
      <c r="B6" s="35"/>
      <c r="C6" s="38"/>
    </row>
    <row r="7" spans="1:3" ht="15" customHeight="1">
      <c r="A7" s="17"/>
      <c r="B7" s="35"/>
      <c r="C7" s="38"/>
    </row>
    <row r="8" spans="1:3" ht="15" customHeight="1">
      <c r="A8" s="17"/>
      <c r="B8" s="35"/>
      <c r="C8" s="38"/>
    </row>
    <row r="9" spans="1:3" ht="15" customHeight="1">
      <c r="A9" s="21"/>
      <c r="B9" s="40"/>
      <c r="C9" s="41"/>
    </row>
    <row r="10" spans="1:3" ht="15" customHeight="1">
      <c r="A10" s="17"/>
      <c r="B10" s="35"/>
      <c r="C10" s="38"/>
    </row>
    <row r="11" spans="1:3" ht="15" customHeight="1">
      <c r="A11" s="17"/>
      <c r="B11" s="35"/>
      <c r="C11" s="38"/>
    </row>
    <row r="12" spans="1:3" ht="15" customHeight="1">
      <c r="A12" s="17"/>
      <c r="B12" s="35"/>
      <c r="C12" s="38"/>
    </row>
    <row r="13" spans="1:3" ht="15" customHeight="1">
      <c r="A13" s="17"/>
      <c r="B13" s="35"/>
      <c r="C13" s="38"/>
    </row>
    <row r="14" spans="1:3" ht="15" customHeight="1">
      <c r="A14" s="17"/>
      <c r="B14" s="35"/>
      <c r="C14" s="38"/>
    </row>
    <row r="15" spans="1:3" ht="15" customHeight="1">
      <c r="A15" s="17"/>
      <c r="B15" s="35"/>
      <c r="C15" s="38"/>
    </row>
    <row r="16" spans="1:3" ht="15" customHeight="1">
      <c r="A16" s="17"/>
      <c r="B16" s="35"/>
      <c r="C16" s="38"/>
    </row>
    <row r="17" spans="1:3" ht="15" customHeight="1">
      <c r="A17" s="17"/>
      <c r="B17" s="35"/>
      <c r="C17" s="38"/>
    </row>
    <row r="18" spans="1:3" ht="15" customHeight="1">
      <c r="A18" s="17"/>
      <c r="B18" s="35"/>
      <c r="C18" s="38"/>
    </row>
    <row r="19" spans="1:3" ht="15" customHeight="1">
      <c r="A19" s="17"/>
      <c r="B19" s="35"/>
      <c r="C19" s="38"/>
    </row>
    <row r="20" spans="1:3" ht="15" customHeight="1">
      <c r="A20" s="17"/>
      <c r="B20" s="35"/>
      <c r="C20" s="38"/>
    </row>
    <row r="21" spans="1:3" ht="15" customHeight="1">
      <c r="A21" s="17"/>
      <c r="B21" s="35"/>
      <c r="C21" s="38"/>
    </row>
    <row r="22" spans="1:3" ht="15" customHeight="1">
      <c r="A22" s="17"/>
      <c r="B22" s="35"/>
      <c r="C22" s="38"/>
    </row>
    <row r="23" spans="1:3" ht="15" customHeight="1">
      <c r="A23" s="17"/>
      <c r="B23" s="35"/>
      <c r="C23" s="38"/>
    </row>
    <row r="24" spans="1:3" ht="15" customHeight="1">
      <c r="A24" s="17"/>
      <c r="B24" s="35"/>
      <c r="C24" s="38"/>
    </row>
    <row r="25" spans="1:3" ht="15" customHeight="1">
      <c r="A25" s="17"/>
      <c r="B25" s="35"/>
      <c r="C25" s="38"/>
    </row>
    <row r="26" spans="1:3" ht="15" customHeight="1">
      <c r="A26" s="17"/>
      <c r="B26" s="35"/>
      <c r="C26" s="38"/>
    </row>
    <row r="27" spans="1:3" ht="15" customHeight="1">
      <c r="A27" s="17"/>
      <c r="B27" s="35"/>
      <c r="C27" s="38"/>
    </row>
    <row r="28" spans="1:3" ht="15" customHeight="1">
      <c r="A28" s="17"/>
      <c r="B28" s="35"/>
      <c r="C28" s="38"/>
    </row>
    <row r="29" spans="1:3" ht="15" customHeight="1">
      <c r="A29" s="17"/>
      <c r="B29" s="35"/>
      <c r="C29" s="38"/>
    </row>
    <row r="30" spans="1:3" ht="15" customHeight="1">
      <c r="A30" s="17"/>
      <c r="B30" s="35"/>
      <c r="C30" s="38"/>
    </row>
    <row r="31" spans="1:3" ht="15" customHeight="1">
      <c r="A31" s="17"/>
      <c r="B31" s="35"/>
      <c r="C31" s="38"/>
    </row>
    <row r="32" spans="1:3" ht="15" customHeight="1">
      <c r="A32" s="17"/>
      <c r="B32" s="35"/>
      <c r="C32" s="38"/>
    </row>
    <row r="33" spans="1:3" ht="15" customHeight="1">
      <c r="A33" s="17"/>
      <c r="B33" s="35"/>
      <c r="C33" s="38"/>
    </row>
    <row r="34" spans="1:3" ht="15" customHeight="1">
      <c r="A34" s="17"/>
      <c r="B34" s="35"/>
      <c r="C34" s="38"/>
    </row>
    <row r="35" spans="1:3" ht="15" customHeight="1">
      <c r="A35" s="17"/>
      <c r="B35" s="35"/>
      <c r="C35" s="38"/>
    </row>
    <row r="36" spans="1:3" ht="15" customHeight="1">
      <c r="A36" s="17"/>
      <c r="B36" s="35"/>
      <c r="C36" s="38"/>
    </row>
    <row r="37" spans="1:3" ht="15" customHeight="1" thickBot="1">
      <c r="A37" s="22"/>
      <c r="B37" s="36"/>
      <c r="C37" s="39"/>
    </row>
    <row r="38" ht="12.75">
      <c r="C38" s="4">
        <f>SUM(C4:C37)</f>
        <v>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2010-01-25T15:13:50Z</dcterms:modified>
  <cp:category/>
  <cp:version/>
  <cp:contentType/>
  <cp:contentStatus/>
</cp:coreProperties>
</file>