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'Individuale'!$A$3:$I$98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<sst xmlns="http://schemas.openxmlformats.org/spreadsheetml/2006/main" count="525" uniqueCount="320">
  <si>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</si>
  <si>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</si>
  <si>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</si>
  <si>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</si>
  <si>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</si>
  <si>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</si>
  <si>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</si>
  <si>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</si>
  <si>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</si>
  <si>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</si>
  <si>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</si>
  <si>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Maratonina di Poggio Mirteto 1ª edizione 13ª prova</t>
  </si>
  <si>
    <t xml:space="preserve">Poggio Mirteto (RI) Italia - Domenica 04/09/2011 </t>
  </si>
  <si>
    <t>Franchi</t>
  </si>
  <si>
    <t>Giuseppe</t>
  </si>
  <si>
    <t>SM-35</t>
  </si>
  <si>
    <t>UISP Avis Rieti</t>
  </si>
  <si>
    <t>00.34.07</t>
  </si>
  <si>
    <t>Di Gregorio</t>
  </si>
  <si>
    <t>Roberto</t>
  </si>
  <si>
    <t>Atletica Palombara</t>
  </si>
  <si>
    <t>00.34.11</t>
  </si>
  <si>
    <t>Di Giulio</t>
  </si>
  <si>
    <t>Francesco</t>
  </si>
  <si>
    <t>SM-40</t>
  </si>
  <si>
    <t>00.36.50</t>
  </si>
  <si>
    <t>Sabato</t>
  </si>
  <si>
    <t>Giorgio</t>
  </si>
  <si>
    <t>SM-45</t>
  </si>
  <si>
    <t>00.36.57</t>
  </si>
  <si>
    <t>Petella</t>
  </si>
  <si>
    <t>SM-50</t>
  </si>
  <si>
    <t>CSI Gioia Sannitica Sport è Vita</t>
  </si>
  <si>
    <t>00.37.01</t>
  </si>
  <si>
    <t>Pompili</t>
  </si>
  <si>
    <t>Tiziano</t>
  </si>
  <si>
    <t>Poligrafico dello Stato</t>
  </si>
  <si>
    <t>00.37.11</t>
  </si>
  <si>
    <t>D`Emidio</t>
  </si>
  <si>
    <t>Massimo</t>
  </si>
  <si>
    <t>GS Bancari Romani</t>
  </si>
  <si>
    <t>00.37.42</t>
  </si>
  <si>
    <t>Tripiciano</t>
  </si>
  <si>
    <t>Dario</t>
  </si>
  <si>
    <t>Sabina Marathon Club</t>
  </si>
  <si>
    <t>00.38.12</t>
  </si>
  <si>
    <t>Savina</t>
  </si>
  <si>
    <t>Fabio</t>
  </si>
  <si>
    <t>Footworks Sporting Team Roma</t>
  </si>
  <si>
    <t>00.38.15</t>
  </si>
  <si>
    <t>Simonetti</t>
  </si>
  <si>
    <t>Marco</t>
  </si>
  <si>
    <t>Corsa dei Santi</t>
  </si>
  <si>
    <t>00.38.29</t>
  </si>
  <si>
    <t>Beltrone</t>
  </si>
  <si>
    <t>Emilio</t>
  </si>
  <si>
    <t>Club Atl. Centrale</t>
  </si>
  <si>
    <t>00.38.59</t>
  </si>
  <si>
    <t>De Dominicis</t>
  </si>
  <si>
    <t>Cesare</t>
  </si>
  <si>
    <t>Amat. M</t>
  </si>
  <si>
    <t>AtleticoUisp Monterotondo</t>
  </si>
  <si>
    <t>00.39.08</t>
  </si>
  <si>
    <t>Daddario</t>
  </si>
  <si>
    <t>Luca</t>
  </si>
  <si>
    <t>GSD K42 Roma</t>
  </si>
  <si>
    <t>00.39.26</t>
  </si>
  <si>
    <t>Brandi</t>
  </si>
  <si>
    <t>Fabrizio</t>
  </si>
  <si>
    <t>Atletica Insieme Forhans Team</t>
  </si>
  <si>
    <t>00.39.30</t>
  </si>
  <si>
    <t>Amatori</t>
  </si>
  <si>
    <t>00.39.36</t>
  </si>
  <si>
    <t>Perotta</t>
  </si>
  <si>
    <t>Marcello</t>
  </si>
  <si>
    <t>00.39.49</t>
  </si>
  <si>
    <t>Petrucci</t>
  </si>
  <si>
    <t>00.39.55</t>
  </si>
  <si>
    <t>Diario</t>
  </si>
  <si>
    <t>Angelo</t>
  </si>
  <si>
    <t>Fulmini &amp; Saette</t>
  </si>
  <si>
    <t>00.41.22</t>
  </si>
  <si>
    <t>Settimi</t>
  </si>
  <si>
    <t>Rinaldo</t>
  </si>
  <si>
    <t>00.41.30</t>
  </si>
  <si>
    <t>Regis</t>
  </si>
  <si>
    <t>Riccardo</t>
  </si>
  <si>
    <t>Indipendente</t>
  </si>
  <si>
    <t>00.41.36</t>
  </si>
  <si>
    <t>Armella</t>
  </si>
  <si>
    <t>David</t>
  </si>
  <si>
    <t>00.42.17</t>
  </si>
  <si>
    <t>Massarelli</t>
  </si>
  <si>
    <t>Myricae</t>
  </si>
  <si>
    <t>00.42.37</t>
  </si>
  <si>
    <t>Spinardi</t>
  </si>
  <si>
    <t>Andrea</t>
  </si>
  <si>
    <t>00.42.55</t>
  </si>
  <si>
    <t>De Luca Rapone</t>
  </si>
  <si>
    <t>Vincenzo</t>
  </si>
  <si>
    <t>ASD Enea Roma</t>
  </si>
  <si>
    <t>00.43.28</t>
  </si>
  <si>
    <t>Bruschi</t>
  </si>
  <si>
    <t>Mauro</t>
  </si>
  <si>
    <t>ASD Forza Maggiore</t>
  </si>
  <si>
    <t>00.43.30</t>
  </si>
  <si>
    <t>Di Donato</t>
  </si>
  <si>
    <t>SM-55</t>
  </si>
  <si>
    <t>GS Esercito COMSUP</t>
  </si>
  <si>
    <t>00.44.14</t>
  </si>
  <si>
    <t>Rea</t>
  </si>
  <si>
    <t>Giampiero</t>
  </si>
  <si>
    <t>Lazio Runners Team</t>
  </si>
  <si>
    <t>00.44.44</t>
  </si>
  <si>
    <t>Cecera</t>
  </si>
  <si>
    <t>00.44.47</t>
  </si>
  <si>
    <t>Berardi</t>
  </si>
  <si>
    <t>Massimiliano</t>
  </si>
  <si>
    <t>Podistica Settecamini</t>
  </si>
  <si>
    <t>00.44.57</t>
  </si>
  <si>
    <t>Maroni</t>
  </si>
  <si>
    <t>Marcel</t>
  </si>
  <si>
    <t>GS Amleto Monti</t>
  </si>
  <si>
    <t>00.45.15</t>
  </si>
  <si>
    <t>Elviretti</t>
  </si>
  <si>
    <t>US Roma 83</t>
  </si>
  <si>
    <t>00.45.31</t>
  </si>
  <si>
    <t>Paris</t>
  </si>
  <si>
    <t>Filiberto</t>
  </si>
  <si>
    <t>00.45.50</t>
  </si>
  <si>
    <t>Lupi</t>
  </si>
  <si>
    <t>SM-60</t>
  </si>
  <si>
    <t>00.46.13</t>
  </si>
  <si>
    <t>Di Mario</t>
  </si>
  <si>
    <t>Daniele</t>
  </si>
  <si>
    <t>00.46.33</t>
  </si>
  <si>
    <t>Felicetti</t>
  </si>
  <si>
    <t>ASD Boville Podistica</t>
  </si>
  <si>
    <t>00.47.35</t>
  </si>
  <si>
    <t>Giorgi</t>
  </si>
  <si>
    <t>00.47.39</t>
  </si>
  <si>
    <t>Cirone</t>
  </si>
  <si>
    <t>00.48.07</t>
  </si>
  <si>
    <t>Mario</t>
  </si>
  <si>
    <t>00.48.18</t>
  </si>
  <si>
    <t>De Mattia</t>
  </si>
  <si>
    <t>Ludovico</t>
  </si>
  <si>
    <t>Olimpica Flaminia</t>
  </si>
  <si>
    <t>00.48.23</t>
  </si>
  <si>
    <t>Pintus</t>
  </si>
  <si>
    <t>Giovanni</t>
  </si>
  <si>
    <t>SM-65</t>
  </si>
  <si>
    <t>00.48.35</t>
  </si>
  <si>
    <t>Di Leno</t>
  </si>
  <si>
    <t>Pasqua</t>
  </si>
  <si>
    <t>SF-40</t>
  </si>
  <si>
    <t>00.48.50</t>
  </si>
  <si>
    <t>Giuliani</t>
  </si>
  <si>
    <t>00.48.52</t>
  </si>
  <si>
    <t>Crialesi</t>
  </si>
  <si>
    <t>Moreno</t>
  </si>
  <si>
    <t>00.48.55</t>
  </si>
  <si>
    <t>Menghini</t>
  </si>
  <si>
    <t>Lucio</t>
  </si>
  <si>
    <t>00.49.17</t>
  </si>
  <si>
    <t>De Carolis</t>
  </si>
  <si>
    <t>Luigi</t>
  </si>
  <si>
    <t>00.49.20</t>
  </si>
  <si>
    <t>Camertoni</t>
  </si>
  <si>
    <t>Antonio</t>
  </si>
  <si>
    <t>Roma Road Runners</t>
  </si>
  <si>
    <t>00.49.31</t>
  </si>
  <si>
    <t>Colafigli</t>
  </si>
  <si>
    <t>Paolo</t>
  </si>
  <si>
    <t>00.49.38</t>
  </si>
  <si>
    <t>Donnini</t>
  </si>
  <si>
    <t>Alberto</t>
  </si>
  <si>
    <t>00.49.50</t>
  </si>
  <si>
    <t>Mariocchi</t>
  </si>
  <si>
    <t>00.49.57</t>
  </si>
  <si>
    <t>Sabatini</t>
  </si>
  <si>
    <t>Cristina</t>
  </si>
  <si>
    <t>00.50.01</t>
  </si>
  <si>
    <t>Biribanti</t>
  </si>
  <si>
    <t>Podistica Carsulae Terni</t>
  </si>
  <si>
    <t>00.50.04</t>
  </si>
  <si>
    <t>Mariani</t>
  </si>
  <si>
    <t>00.50.12</t>
  </si>
  <si>
    <t>Bestiaco</t>
  </si>
  <si>
    <t>Marino</t>
  </si>
  <si>
    <t>00.50.25</t>
  </si>
  <si>
    <t>Spaziani</t>
  </si>
  <si>
    <t>Fiamme Gialle G. Simoni</t>
  </si>
  <si>
    <t>00.50.30</t>
  </si>
  <si>
    <t>Pizzoli</t>
  </si>
  <si>
    <t>Carlo</t>
  </si>
  <si>
    <t>00.50.41</t>
  </si>
  <si>
    <t>Giogli</t>
  </si>
  <si>
    <t>00.50.51</t>
  </si>
  <si>
    <t>Iacobelli</t>
  </si>
  <si>
    <t>Letizia</t>
  </si>
  <si>
    <t>SF-35</t>
  </si>
  <si>
    <t>Amatori Podistica Terni</t>
  </si>
  <si>
    <t>00.51.00</t>
  </si>
  <si>
    <t>Cambria</t>
  </si>
  <si>
    <t>Salvatore</t>
  </si>
  <si>
    <t>Amleto Monti Terni</t>
  </si>
  <si>
    <t>00.51.02</t>
  </si>
  <si>
    <t>Di Biasi</t>
  </si>
  <si>
    <t>Fabiana</t>
  </si>
  <si>
    <t>00.51.17</t>
  </si>
  <si>
    <t>Di Casola</t>
  </si>
  <si>
    <t>00.51.20</t>
  </si>
  <si>
    <t>Barretta</t>
  </si>
  <si>
    <t>Alfredo</t>
  </si>
  <si>
    <t>00.51.41</t>
  </si>
  <si>
    <t>Battistelli</t>
  </si>
  <si>
    <t>Liviano</t>
  </si>
  <si>
    <t>00.52.05</t>
  </si>
  <si>
    <t>Orsingher</t>
  </si>
  <si>
    <t>Enzo</t>
  </si>
  <si>
    <t>ASD Atletica Vita</t>
  </si>
  <si>
    <t>00.52.12</t>
  </si>
  <si>
    <t>00.52.20</t>
  </si>
  <si>
    <t>Di Tanna</t>
  </si>
  <si>
    <t>Nicola Amato</t>
  </si>
  <si>
    <t>00.53.05</t>
  </si>
  <si>
    <t>Cera</t>
  </si>
  <si>
    <t>Loredana</t>
  </si>
  <si>
    <t>SF-45</t>
  </si>
  <si>
    <t>00.53.12</t>
  </si>
  <si>
    <t>Pimpinella</t>
  </si>
  <si>
    <t>Franco</t>
  </si>
  <si>
    <t>Atletica Faleria</t>
  </si>
  <si>
    <t>00.53.20</t>
  </si>
  <si>
    <t>Mancini</t>
  </si>
  <si>
    <t>Domenico</t>
  </si>
  <si>
    <t>SM-70</t>
  </si>
  <si>
    <t>00.53.22</t>
  </si>
  <si>
    <t>Gargano</t>
  </si>
  <si>
    <t>Romolo</t>
  </si>
  <si>
    <t>00.53.29</t>
  </si>
  <si>
    <t>Bianco</t>
  </si>
  <si>
    <t>Avis in corsa</t>
  </si>
  <si>
    <t>00.54.08</t>
  </si>
  <si>
    <t>Insogna</t>
  </si>
  <si>
    <t>Silverio</t>
  </si>
  <si>
    <t>00.54.10</t>
  </si>
  <si>
    <t>Roberta</t>
  </si>
  <si>
    <t>Amat. F</t>
  </si>
  <si>
    <t>00.54.40</t>
  </si>
  <si>
    <t>Morelli</t>
  </si>
  <si>
    <t>00.54.44</t>
  </si>
  <si>
    <t>Trucchia</t>
  </si>
  <si>
    <t>Stefano</t>
  </si>
  <si>
    <t>00.54.48</t>
  </si>
  <si>
    <t>Polini</t>
  </si>
  <si>
    <t>Barbara</t>
  </si>
  <si>
    <t>00.54.51</t>
  </si>
  <si>
    <t>Molinaro</t>
  </si>
  <si>
    <t>Eugenio</t>
  </si>
  <si>
    <t>00.55.00</t>
  </si>
  <si>
    <t>Raru</t>
  </si>
  <si>
    <t>Carmen</t>
  </si>
  <si>
    <t>00.55.09</t>
  </si>
  <si>
    <t>Ambrosini</t>
  </si>
  <si>
    <t>Patrizia</t>
  </si>
  <si>
    <t>SF-55</t>
  </si>
  <si>
    <t>00.55.13</t>
  </si>
  <si>
    <t>Di Giovan Paolo</t>
  </si>
  <si>
    <t>Francesca</t>
  </si>
  <si>
    <t>00.55.18</t>
  </si>
  <si>
    <t>Pellino</t>
  </si>
  <si>
    <t>Antonino</t>
  </si>
  <si>
    <t>00.55.46</t>
  </si>
  <si>
    <t>Fantini</t>
  </si>
  <si>
    <t>Maria Rosaria</t>
  </si>
  <si>
    <t>SF-50</t>
  </si>
  <si>
    <t>00.56.21</t>
  </si>
  <si>
    <t>Ciocchetti</t>
  </si>
  <si>
    <t>Silvana</t>
  </si>
  <si>
    <t>SF-60</t>
  </si>
  <si>
    <t>Astra Roma</t>
  </si>
  <si>
    <t>00.57.36</t>
  </si>
  <si>
    <t>Antonini</t>
  </si>
  <si>
    <t>Gian Luigi</t>
  </si>
  <si>
    <t>00.58.15</t>
  </si>
  <si>
    <t>Petricola</t>
  </si>
  <si>
    <t>Sandrina</t>
  </si>
  <si>
    <t>00.58.43</t>
  </si>
  <si>
    <t>Porchetti</t>
  </si>
  <si>
    <t>00.58.51</t>
  </si>
  <si>
    <t>Proietti</t>
  </si>
  <si>
    <t>Maurizio</t>
  </si>
  <si>
    <t>00.59.09</t>
  </si>
  <si>
    <t>Veroli</t>
  </si>
  <si>
    <t>Federico</t>
  </si>
  <si>
    <t>01.01.54</t>
  </si>
  <si>
    <t>Sconocchia</t>
  </si>
  <si>
    <t>Renzo</t>
  </si>
  <si>
    <t>01.02.08</t>
  </si>
  <si>
    <t>Leopardi</t>
  </si>
  <si>
    <t>Maria Celeste</t>
  </si>
  <si>
    <t>01.03.24</t>
  </si>
  <si>
    <t>Quotidiano</t>
  </si>
  <si>
    <t>Maria Teresa</t>
  </si>
  <si>
    <t>01.06.59</t>
  </si>
  <si>
    <t>Giorgia</t>
  </si>
  <si>
    <t>01.08.26</t>
  </si>
  <si>
    <t>Giannini</t>
  </si>
  <si>
    <t>01.14.15</t>
  </si>
  <si>
    <t>Zappi</t>
  </si>
  <si>
    <t>SM-75</t>
  </si>
  <si>
    <t>Uisp Roma</t>
  </si>
  <si>
    <t>01.16.00</t>
  </si>
  <si>
    <t>Finiti</t>
  </si>
  <si>
    <t>Atl. Monte Mario Roma</t>
  </si>
  <si>
    <t>01.18.39</t>
  </si>
  <si>
    <t>Cicolò</t>
  </si>
  <si>
    <t>01.18.57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</si>
</sst>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h]:mm:ss;@"/>
  </numFmts>
  <fonts count="47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29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4" xfId="46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horizontal="center" vertical="center"/>
      <protection/>
    </xf>
    <xf numFmtId="166" fontId="0" fillId="0" borderId="14" xfId="46" applyNumberFormat="1" applyFont="1" applyFill="1" applyBorder="1" applyAlignment="1">
      <alignment horizontal="center" vertical="center"/>
      <protection/>
    </xf>
    <xf numFmtId="0" fontId="0" fillId="0" borderId="15" xfId="46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horizontal="center" vertical="center"/>
      <protection/>
    </xf>
    <xf numFmtId="166" fontId="0" fillId="0" borderId="15" xfId="46" applyNumberFormat="1" applyFont="1" applyFill="1" applyBorder="1" applyAlignment="1">
      <alignment horizontal="center" vertical="center"/>
      <protection/>
    </xf>
    <xf numFmtId="1" fontId="4" fillId="34" borderId="13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/>
      <protection/>
    </xf>
    <xf numFmtId="0" fontId="0" fillId="0" borderId="13" xfId="46" applyFont="1" applyFill="1" applyBorder="1" applyAlignment="1">
      <alignment horizontal="center" vertical="center"/>
      <protection/>
    </xf>
    <xf numFmtId="166" fontId="0" fillId="0" borderId="13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12</v>
      </c>
      <c r="B2" s="26"/>
      <c r="C2" s="26"/>
      <c r="D2" s="26"/>
      <c r="E2" s="26"/>
      <c r="F2" s="26"/>
      <c r="G2" s="26"/>
      <c r="H2" s="3" t="s">
        <v>0</v>
      </c>
      <c r="I2" s="4">
        <v>10</v>
      </c>
    </row>
    <row r="3" spans="1:9" ht="37.5" customHeight="1">
      <c r="A3" s="36" t="s">
        <v>1</v>
      </c>
      <c r="B3" s="37" t="s">
        <v>2</v>
      </c>
      <c r="C3" s="38" t="s">
        <v>3</v>
      </c>
      <c r="D3" s="38" t="s">
        <v>4</v>
      </c>
      <c r="E3" s="39" t="s">
        <v>5</v>
      </c>
      <c r="F3" s="40" t="s">
        <v>6</v>
      </c>
      <c r="G3" s="40" t="s">
        <v>7</v>
      </c>
      <c r="H3" s="29" t="s">
        <v>8</v>
      </c>
      <c r="I3" s="29" t="s">
        <v>9</v>
      </c>
    </row>
    <row r="4" spans="1:9" s="7" customFormat="1" ht="15" customHeight="1">
      <c r="A4" s="6">
        <v>1</v>
      </c>
      <c r="B4" s="41" t="s">
        <v>13</v>
      </c>
      <c r="C4" s="41" t="s">
        <v>14</v>
      </c>
      <c r="D4" s="42" t="s">
        <v>15</v>
      </c>
      <c r="E4" s="41" t="s">
        <v>16</v>
      </c>
      <c r="F4" s="43" t="s">
        <v>17</v>
      </c>
      <c r="G4" s="14" t="str">
        <f aca="true" t="shared" si="0" ref="G4:G67">TEXT(INT((HOUR(F4)*3600+MINUTE(F4)*60+SECOND(F4))/$I$2/60),"0")&amp;"."&amp;TEXT(MOD((HOUR(F4)*3600+MINUTE(F4)*60+SECOND(F4))/$I$2,60),"00")&amp;"/km"</f>
        <v>3.25/km</v>
      </c>
      <c r="H4" s="15">
        <f aca="true" t="shared" si="1" ref="H4:H31">F4-$F$4</f>
        <v>0</v>
      </c>
      <c r="I4" s="15">
        <f>F4-INDEX($F$4:$F$98,MATCH(D4,$D$4:$D$98,0))</f>
        <v>0</v>
      </c>
    </row>
    <row r="5" spans="1:9" s="7" customFormat="1" ht="15" customHeight="1">
      <c r="A5" s="8">
        <v>2</v>
      </c>
      <c r="B5" s="30" t="s">
        <v>18</v>
      </c>
      <c r="C5" s="30" t="s">
        <v>19</v>
      </c>
      <c r="D5" s="31" t="s">
        <v>15</v>
      </c>
      <c r="E5" s="30" t="s">
        <v>20</v>
      </c>
      <c r="F5" s="32" t="s">
        <v>21</v>
      </c>
      <c r="G5" s="17" t="str">
        <f t="shared" si="0"/>
        <v>3.25/km</v>
      </c>
      <c r="H5" s="18">
        <f t="shared" si="1"/>
        <v>4.629629629629428E-05</v>
      </c>
      <c r="I5" s="18">
        <f>F5-INDEX($F$4:$F$98,MATCH(D5,$D$4:$D$98,0))</f>
        <v>4.629629629629428E-05</v>
      </c>
    </row>
    <row r="6" spans="1:9" s="7" customFormat="1" ht="15" customHeight="1">
      <c r="A6" s="8">
        <v>3</v>
      </c>
      <c r="B6" s="30" t="s">
        <v>22</v>
      </c>
      <c r="C6" s="30" t="s">
        <v>23</v>
      </c>
      <c r="D6" s="31" t="s">
        <v>24</v>
      </c>
      <c r="E6" s="30" t="s">
        <v>16</v>
      </c>
      <c r="F6" s="32" t="s">
        <v>25</v>
      </c>
      <c r="G6" s="17" t="str">
        <f t="shared" si="0"/>
        <v>3.41/km</v>
      </c>
      <c r="H6" s="18">
        <f t="shared" si="1"/>
        <v>0.0018865740740740752</v>
      </c>
      <c r="I6" s="18">
        <f>F6-INDEX($F$4:$F$98,MATCH(D6,$D$4:$D$98,0))</f>
        <v>0</v>
      </c>
    </row>
    <row r="7" spans="1:9" s="7" customFormat="1" ht="15" customHeight="1">
      <c r="A7" s="8">
        <v>4</v>
      </c>
      <c r="B7" s="30" t="s">
        <v>26</v>
      </c>
      <c r="C7" s="30" t="s">
        <v>27</v>
      </c>
      <c r="D7" s="31" t="s">
        <v>28</v>
      </c>
      <c r="E7" s="30" t="s">
        <v>16</v>
      </c>
      <c r="F7" s="32" t="s">
        <v>29</v>
      </c>
      <c r="G7" s="17" t="str">
        <f t="shared" si="0"/>
        <v>3.42/km</v>
      </c>
      <c r="H7" s="18">
        <f t="shared" si="1"/>
        <v>0.0019675925925925937</v>
      </c>
      <c r="I7" s="18">
        <f>F7-INDEX($F$4:$F$98,MATCH(D7,$D$4:$D$98,0))</f>
        <v>0</v>
      </c>
    </row>
    <row r="8" spans="1:9" s="7" customFormat="1" ht="15" customHeight="1">
      <c r="A8" s="8">
        <v>5</v>
      </c>
      <c r="B8" s="30" t="s">
        <v>30</v>
      </c>
      <c r="C8" s="30" t="s">
        <v>23</v>
      </c>
      <c r="D8" s="31" t="s">
        <v>31</v>
      </c>
      <c r="E8" s="30" t="s">
        <v>32</v>
      </c>
      <c r="F8" s="32" t="s">
        <v>33</v>
      </c>
      <c r="G8" s="17" t="str">
        <f t="shared" si="0"/>
        <v>3.42/km</v>
      </c>
      <c r="H8" s="18">
        <f t="shared" si="1"/>
        <v>0.002013888888888888</v>
      </c>
      <c r="I8" s="18">
        <f>F8-INDEX($F$4:$F$98,MATCH(D8,$D$4:$D$98,0))</f>
        <v>0</v>
      </c>
    </row>
    <row r="9" spans="1:9" s="7" customFormat="1" ht="15" customHeight="1">
      <c r="A9" s="8">
        <v>6</v>
      </c>
      <c r="B9" s="30" t="s">
        <v>34</v>
      </c>
      <c r="C9" s="30" t="s">
        <v>35</v>
      </c>
      <c r="D9" s="31" t="s">
        <v>15</v>
      </c>
      <c r="E9" s="30" t="s">
        <v>36</v>
      </c>
      <c r="F9" s="32" t="s">
        <v>37</v>
      </c>
      <c r="G9" s="17" t="str">
        <f t="shared" si="0"/>
        <v>3.43/km</v>
      </c>
      <c r="H9" s="18">
        <f t="shared" si="1"/>
        <v>0.002129629629629627</v>
      </c>
      <c r="I9" s="18">
        <f>F9-INDEX($F$4:$F$98,MATCH(D9,$D$4:$D$98,0))</f>
        <v>0.002129629629629627</v>
      </c>
    </row>
    <row r="10" spans="1:9" s="7" customFormat="1" ht="15" customHeight="1">
      <c r="A10" s="8">
        <v>7</v>
      </c>
      <c r="B10" s="30" t="s">
        <v>38</v>
      </c>
      <c r="C10" s="30" t="s">
        <v>39</v>
      </c>
      <c r="D10" s="31" t="s">
        <v>24</v>
      </c>
      <c r="E10" s="30" t="s">
        <v>40</v>
      </c>
      <c r="F10" s="32" t="s">
        <v>41</v>
      </c>
      <c r="G10" s="17" t="str">
        <f t="shared" si="0"/>
        <v>3.46/km</v>
      </c>
      <c r="H10" s="18">
        <f t="shared" si="1"/>
        <v>0.0024884259259259287</v>
      </c>
      <c r="I10" s="18">
        <f>F10-INDEX($F$4:$F$98,MATCH(D10,$D$4:$D$98,0))</f>
        <v>0.0006018518518518534</v>
      </c>
    </row>
    <row r="11" spans="1:9" s="7" customFormat="1" ht="15" customHeight="1">
      <c r="A11" s="8">
        <v>8</v>
      </c>
      <c r="B11" s="30" t="s">
        <v>42</v>
      </c>
      <c r="C11" s="30" t="s">
        <v>43</v>
      </c>
      <c r="D11" s="31" t="s">
        <v>28</v>
      </c>
      <c r="E11" s="30" t="s">
        <v>44</v>
      </c>
      <c r="F11" s="32" t="s">
        <v>45</v>
      </c>
      <c r="G11" s="17" t="str">
        <f t="shared" si="0"/>
        <v>3.49/km</v>
      </c>
      <c r="H11" s="18">
        <f t="shared" si="1"/>
        <v>0.0028356481481481496</v>
      </c>
      <c r="I11" s="18">
        <f>F11-INDEX($F$4:$F$98,MATCH(D11,$D$4:$D$98,0))</f>
        <v>0.0008680555555555559</v>
      </c>
    </row>
    <row r="12" spans="1:9" s="7" customFormat="1" ht="15" customHeight="1">
      <c r="A12" s="8">
        <v>9</v>
      </c>
      <c r="B12" s="30" t="s">
        <v>46</v>
      </c>
      <c r="C12" s="30" t="s">
        <v>47</v>
      </c>
      <c r="D12" s="31" t="s">
        <v>31</v>
      </c>
      <c r="E12" s="30" t="s">
        <v>48</v>
      </c>
      <c r="F12" s="32" t="s">
        <v>49</v>
      </c>
      <c r="G12" s="17" t="str">
        <f t="shared" si="0"/>
        <v>3.50/km</v>
      </c>
      <c r="H12" s="18">
        <f t="shared" si="1"/>
        <v>0.0028703703703703703</v>
      </c>
      <c r="I12" s="18">
        <f>F12-INDEX($F$4:$F$98,MATCH(D12,$D$4:$D$98,0))</f>
        <v>0.0008564814814814824</v>
      </c>
    </row>
    <row r="13" spans="1:9" s="7" customFormat="1" ht="15" customHeight="1">
      <c r="A13" s="8">
        <v>10</v>
      </c>
      <c r="B13" s="30" t="s">
        <v>50</v>
      </c>
      <c r="C13" s="30" t="s">
        <v>51</v>
      </c>
      <c r="D13" s="31" t="s">
        <v>24</v>
      </c>
      <c r="E13" s="30" t="s">
        <v>52</v>
      </c>
      <c r="F13" s="32" t="s">
        <v>53</v>
      </c>
      <c r="G13" s="17" t="str">
        <f t="shared" si="0"/>
        <v>3.51/km</v>
      </c>
      <c r="H13" s="18">
        <f t="shared" si="1"/>
        <v>0.0030324074074074073</v>
      </c>
      <c r="I13" s="18">
        <f>F13-INDEX($F$4:$F$98,MATCH(D13,$D$4:$D$98,0))</f>
        <v>0.001145833333333332</v>
      </c>
    </row>
    <row r="14" spans="1:9" s="7" customFormat="1" ht="15" customHeight="1">
      <c r="A14" s="8">
        <v>11</v>
      </c>
      <c r="B14" s="30" t="s">
        <v>54</v>
      </c>
      <c r="C14" s="30" t="s">
        <v>55</v>
      </c>
      <c r="D14" s="31" t="s">
        <v>28</v>
      </c>
      <c r="E14" s="30" t="s">
        <v>56</v>
      </c>
      <c r="F14" s="32" t="s">
        <v>57</v>
      </c>
      <c r="G14" s="17" t="str">
        <f t="shared" si="0"/>
        <v>3.54/km</v>
      </c>
      <c r="H14" s="18">
        <f t="shared" si="1"/>
        <v>0.0033796296296296283</v>
      </c>
      <c r="I14" s="18">
        <f>F14-INDEX($F$4:$F$98,MATCH(D14,$D$4:$D$98,0))</f>
        <v>0.0014120370370370346</v>
      </c>
    </row>
    <row r="15" spans="1:9" s="7" customFormat="1" ht="15" customHeight="1">
      <c r="A15" s="8">
        <v>12</v>
      </c>
      <c r="B15" s="30" t="s">
        <v>58</v>
      </c>
      <c r="C15" s="30" t="s">
        <v>59</v>
      </c>
      <c r="D15" s="31" t="s">
        <v>60</v>
      </c>
      <c r="E15" s="30" t="s">
        <v>61</v>
      </c>
      <c r="F15" s="32" t="s">
        <v>62</v>
      </c>
      <c r="G15" s="17" t="str">
        <f t="shared" si="0"/>
        <v>3.55/km</v>
      </c>
      <c r="H15" s="18">
        <f t="shared" si="1"/>
        <v>0.0034837962962962973</v>
      </c>
      <c r="I15" s="18">
        <f>F15-INDEX($F$4:$F$98,MATCH(D15,$D$4:$D$98,0))</f>
        <v>0</v>
      </c>
    </row>
    <row r="16" spans="1:9" s="7" customFormat="1" ht="15" customHeight="1">
      <c r="A16" s="8">
        <v>13</v>
      </c>
      <c r="B16" s="30" t="s">
        <v>63</v>
      </c>
      <c r="C16" s="30" t="s">
        <v>64</v>
      </c>
      <c r="D16" s="31" t="s">
        <v>60</v>
      </c>
      <c r="E16" s="30" t="s">
        <v>65</v>
      </c>
      <c r="F16" s="32" t="s">
        <v>66</v>
      </c>
      <c r="G16" s="17" t="str">
        <f t="shared" si="0"/>
        <v>3.57/km</v>
      </c>
      <c r="H16" s="18">
        <f t="shared" si="1"/>
        <v>0.0036921296296296285</v>
      </c>
      <c r="I16" s="18">
        <f>F16-INDEX($F$4:$F$98,MATCH(D16,$D$4:$D$98,0))</f>
        <v>0.0002083333333333312</v>
      </c>
    </row>
    <row r="17" spans="1:9" s="7" customFormat="1" ht="15" customHeight="1">
      <c r="A17" s="8">
        <v>14</v>
      </c>
      <c r="B17" s="30" t="s">
        <v>67</v>
      </c>
      <c r="C17" s="30" t="s">
        <v>68</v>
      </c>
      <c r="D17" s="31" t="s">
        <v>24</v>
      </c>
      <c r="E17" s="30" t="s">
        <v>69</v>
      </c>
      <c r="F17" s="32" t="s">
        <v>70</v>
      </c>
      <c r="G17" s="17" t="str">
        <f t="shared" si="0"/>
        <v>3.57/km</v>
      </c>
      <c r="H17" s="18">
        <f t="shared" si="1"/>
        <v>0.0037384259259259263</v>
      </c>
      <c r="I17" s="18">
        <f>F17-INDEX($F$4:$F$98,MATCH(D17,$D$4:$D$98,0))</f>
        <v>0.001851851851851851</v>
      </c>
    </row>
    <row r="18" spans="1:9" s="7" customFormat="1" ht="15" customHeight="1">
      <c r="A18" s="8">
        <v>15</v>
      </c>
      <c r="B18" s="30" t="s">
        <v>71</v>
      </c>
      <c r="C18" s="30" t="s">
        <v>51</v>
      </c>
      <c r="D18" s="31" t="s">
        <v>28</v>
      </c>
      <c r="E18" s="30" t="s">
        <v>52</v>
      </c>
      <c r="F18" s="32" t="s">
        <v>72</v>
      </c>
      <c r="G18" s="17" t="str">
        <f t="shared" si="0"/>
        <v>3.58/km</v>
      </c>
      <c r="H18" s="18">
        <f t="shared" si="1"/>
        <v>0.003807870370370371</v>
      </c>
      <c r="I18" s="18">
        <f>F18-INDEX($F$4:$F$98,MATCH(D18,$D$4:$D$98,0))</f>
        <v>0.0018402777777777775</v>
      </c>
    </row>
    <row r="19" spans="1:9" s="7" customFormat="1" ht="15" customHeight="1">
      <c r="A19" s="8">
        <v>16</v>
      </c>
      <c r="B19" s="30" t="s">
        <v>73</v>
      </c>
      <c r="C19" s="30" t="s">
        <v>74</v>
      </c>
      <c r="D19" s="31" t="s">
        <v>24</v>
      </c>
      <c r="E19" s="30" t="s">
        <v>36</v>
      </c>
      <c r="F19" s="32" t="s">
        <v>75</v>
      </c>
      <c r="G19" s="17" t="str">
        <f t="shared" si="0"/>
        <v>3.59/km</v>
      </c>
      <c r="H19" s="18">
        <f t="shared" si="1"/>
        <v>0.0039583333333333345</v>
      </c>
      <c r="I19" s="18">
        <f>F19-INDEX($F$4:$F$98,MATCH(D19,$D$4:$D$98,0))</f>
        <v>0.0020717592592592593</v>
      </c>
    </row>
    <row r="20" spans="1:9" s="7" customFormat="1" ht="15" customHeight="1">
      <c r="A20" s="8">
        <v>17</v>
      </c>
      <c r="B20" s="30" t="s">
        <v>76</v>
      </c>
      <c r="C20" s="30" t="s">
        <v>39</v>
      </c>
      <c r="D20" s="31" t="s">
        <v>31</v>
      </c>
      <c r="E20" s="30" t="s">
        <v>36</v>
      </c>
      <c r="F20" s="32" t="s">
        <v>77</v>
      </c>
      <c r="G20" s="17" t="str">
        <f t="shared" si="0"/>
        <v>3.60/km</v>
      </c>
      <c r="H20" s="18">
        <f t="shared" si="1"/>
        <v>0.004027777777777776</v>
      </c>
      <c r="I20" s="18">
        <f>F20-INDEX($F$4:$F$98,MATCH(D20,$D$4:$D$98,0))</f>
        <v>0.002013888888888888</v>
      </c>
    </row>
    <row r="21" spans="1:9" s="7" customFormat="1" ht="15" customHeight="1">
      <c r="A21" s="8">
        <v>18</v>
      </c>
      <c r="B21" s="30" t="s">
        <v>78</v>
      </c>
      <c r="C21" s="30" t="s">
        <v>79</v>
      </c>
      <c r="D21" s="31" t="s">
        <v>60</v>
      </c>
      <c r="E21" s="30" t="s">
        <v>80</v>
      </c>
      <c r="F21" s="32" t="s">
        <v>81</v>
      </c>
      <c r="G21" s="17" t="str">
        <f t="shared" si="0"/>
        <v>4.08/km</v>
      </c>
      <c r="H21" s="18">
        <f t="shared" si="1"/>
        <v>0.005034722222222222</v>
      </c>
      <c r="I21" s="18">
        <f>F21-INDEX($F$4:$F$98,MATCH(D21,$D$4:$D$98,0))</f>
        <v>0.0015509259259259243</v>
      </c>
    </row>
    <row r="22" spans="1:9" s="7" customFormat="1" ht="15" customHeight="1">
      <c r="A22" s="8">
        <v>19</v>
      </c>
      <c r="B22" s="30" t="s">
        <v>82</v>
      </c>
      <c r="C22" s="30" t="s">
        <v>83</v>
      </c>
      <c r="D22" s="31" t="s">
        <v>28</v>
      </c>
      <c r="E22" s="30" t="s">
        <v>44</v>
      </c>
      <c r="F22" s="32" t="s">
        <v>84</v>
      </c>
      <c r="G22" s="17" t="str">
        <f t="shared" si="0"/>
        <v>4.09/km</v>
      </c>
      <c r="H22" s="18">
        <f t="shared" si="1"/>
        <v>0.005127314814814814</v>
      </c>
      <c r="I22" s="18">
        <f>F22-INDEX($F$4:$F$98,MATCH(D22,$D$4:$D$98,0))</f>
        <v>0.00315972222222222</v>
      </c>
    </row>
    <row r="23" spans="1:9" s="7" customFormat="1" ht="15" customHeight="1">
      <c r="A23" s="8">
        <v>20</v>
      </c>
      <c r="B23" s="30" t="s">
        <v>85</v>
      </c>
      <c r="C23" s="30" t="s">
        <v>86</v>
      </c>
      <c r="D23" s="31" t="s">
        <v>24</v>
      </c>
      <c r="E23" s="30" t="s">
        <v>87</v>
      </c>
      <c r="F23" s="32" t="s">
        <v>88</v>
      </c>
      <c r="G23" s="17" t="str">
        <f t="shared" si="0"/>
        <v>4.10/km</v>
      </c>
      <c r="H23" s="18">
        <f t="shared" si="1"/>
        <v>0.005196759259259262</v>
      </c>
      <c r="I23" s="18">
        <f>F23-INDEX($F$4:$F$98,MATCH(D23,$D$4:$D$98,0))</f>
        <v>0.003310185185185187</v>
      </c>
    </row>
    <row r="24" spans="1:9" s="7" customFormat="1" ht="15" customHeight="1">
      <c r="A24" s="8">
        <v>21</v>
      </c>
      <c r="B24" s="30" t="s">
        <v>89</v>
      </c>
      <c r="C24" s="30" t="s">
        <v>90</v>
      </c>
      <c r="D24" s="31" t="s">
        <v>60</v>
      </c>
      <c r="E24" s="30" t="s">
        <v>65</v>
      </c>
      <c r="F24" s="32" t="s">
        <v>91</v>
      </c>
      <c r="G24" s="17" t="str">
        <f t="shared" si="0"/>
        <v>4.14/km</v>
      </c>
      <c r="H24" s="18">
        <f t="shared" si="1"/>
        <v>0.005671296296296292</v>
      </c>
      <c r="I24" s="18">
        <f>F24-INDEX($F$4:$F$98,MATCH(D24,$D$4:$D$98,0))</f>
        <v>0.002187499999999995</v>
      </c>
    </row>
    <row r="25" spans="1:9" s="7" customFormat="1" ht="15" customHeight="1">
      <c r="A25" s="8">
        <v>22</v>
      </c>
      <c r="B25" s="30" t="s">
        <v>92</v>
      </c>
      <c r="C25" s="30" t="s">
        <v>27</v>
      </c>
      <c r="D25" s="31" t="s">
        <v>28</v>
      </c>
      <c r="E25" s="30" t="s">
        <v>93</v>
      </c>
      <c r="F25" s="32" t="s">
        <v>94</v>
      </c>
      <c r="G25" s="17" t="str">
        <f t="shared" si="0"/>
        <v>4.16/km</v>
      </c>
      <c r="H25" s="18">
        <f t="shared" si="1"/>
        <v>0.005902777777777778</v>
      </c>
      <c r="I25" s="18">
        <f>F25-INDEX($F$4:$F$98,MATCH(D25,$D$4:$D$98,0))</f>
        <v>0.003935185185185184</v>
      </c>
    </row>
    <row r="26" spans="1:9" s="7" customFormat="1" ht="15" customHeight="1">
      <c r="A26" s="8">
        <v>23</v>
      </c>
      <c r="B26" s="30" t="s">
        <v>95</v>
      </c>
      <c r="C26" s="30" t="s">
        <v>96</v>
      </c>
      <c r="D26" s="31" t="s">
        <v>24</v>
      </c>
      <c r="E26" s="30" t="s">
        <v>52</v>
      </c>
      <c r="F26" s="32" t="s">
        <v>97</v>
      </c>
      <c r="G26" s="17" t="str">
        <f t="shared" si="0"/>
        <v>4.18/km</v>
      </c>
      <c r="H26" s="18">
        <f t="shared" si="1"/>
        <v>0.006111111111111112</v>
      </c>
      <c r="I26" s="18">
        <f>F26-INDEX($F$4:$F$98,MATCH(D26,$D$4:$D$98,0))</f>
        <v>0.004224537037037037</v>
      </c>
    </row>
    <row r="27" spans="1:9" s="9" customFormat="1" ht="15" customHeight="1">
      <c r="A27" s="8">
        <v>24</v>
      </c>
      <c r="B27" s="30" t="s">
        <v>98</v>
      </c>
      <c r="C27" s="30" t="s">
        <v>99</v>
      </c>
      <c r="D27" s="31" t="s">
        <v>28</v>
      </c>
      <c r="E27" s="30" t="s">
        <v>100</v>
      </c>
      <c r="F27" s="32" t="s">
        <v>101</v>
      </c>
      <c r="G27" s="17" t="str">
        <f t="shared" si="0"/>
        <v>4.21/km</v>
      </c>
      <c r="H27" s="18">
        <f t="shared" si="1"/>
        <v>0.0064930555555555575</v>
      </c>
      <c r="I27" s="18">
        <f>F27-INDEX($F$4:$F$98,MATCH(D27,$D$4:$D$98,0))</f>
        <v>0.004525462962962964</v>
      </c>
    </row>
    <row r="28" spans="1:9" s="7" customFormat="1" ht="15" customHeight="1">
      <c r="A28" s="8">
        <v>25</v>
      </c>
      <c r="B28" s="30" t="s">
        <v>102</v>
      </c>
      <c r="C28" s="30" t="s">
        <v>103</v>
      </c>
      <c r="D28" s="31" t="s">
        <v>15</v>
      </c>
      <c r="E28" s="30" t="s">
        <v>104</v>
      </c>
      <c r="F28" s="32" t="s">
        <v>105</v>
      </c>
      <c r="G28" s="17" t="str">
        <f t="shared" si="0"/>
        <v>4.21/km</v>
      </c>
      <c r="H28" s="18">
        <f t="shared" si="1"/>
        <v>0.006516203703703705</v>
      </c>
      <c r="I28" s="18">
        <f>F28-INDEX($F$4:$F$98,MATCH(D28,$D$4:$D$98,0))</f>
        <v>0.006516203703703705</v>
      </c>
    </row>
    <row r="29" spans="1:9" s="7" customFormat="1" ht="15" customHeight="1">
      <c r="A29" s="8">
        <v>26</v>
      </c>
      <c r="B29" s="30" t="s">
        <v>106</v>
      </c>
      <c r="C29" s="30" t="s">
        <v>14</v>
      </c>
      <c r="D29" s="31" t="s">
        <v>107</v>
      </c>
      <c r="E29" s="30" t="s">
        <v>108</v>
      </c>
      <c r="F29" s="32" t="s">
        <v>109</v>
      </c>
      <c r="G29" s="17" t="str">
        <f t="shared" si="0"/>
        <v>4.25/km</v>
      </c>
      <c r="H29" s="18">
        <f t="shared" si="1"/>
        <v>0.0070254629629629625</v>
      </c>
      <c r="I29" s="18">
        <f>F29-INDEX($F$4:$F$98,MATCH(D29,$D$4:$D$98,0))</f>
        <v>0</v>
      </c>
    </row>
    <row r="30" spans="1:9" s="7" customFormat="1" ht="15" customHeight="1">
      <c r="A30" s="8">
        <v>27</v>
      </c>
      <c r="B30" s="30" t="s">
        <v>110</v>
      </c>
      <c r="C30" s="30" t="s">
        <v>111</v>
      </c>
      <c r="D30" s="31" t="s">
        <v>15</v>
      </c>
      <c r="E30" s="30" t="s">
        <v>112</v>
      </c>
      <c r="F30" s="32" t="s">
        <v>113</v>
      </c>
      <c r="G30" s="17" t="str">
        <f t="shared" si="0"/>
        <v>4.28/km</v>
      </c>
      <c r="H30" s="18">
        <f t="shared" si="1"/>
        <v>0.0073726851851851835</v>
      </c>
      <c r="I30" s="18">
        <f>F30-INDEX($F$4:$F$98,MATCH(D30,$D$4:$D$98,0))</f>
        <v>0.0073726851851851835</v>
      </c>
    </row>
    <row r="31" spans="1:9" s="7" customFormat="1" ht="15" customHeight="1">
      <c r="A31" s="8">
        <v>28</v>
      </c>
      <c r="B31" s="30" t="s">
        <v>114</v>
      </c>
      <c r="C31" s="30" t="s">
        <v>27</v>
      </c>
      <c r="D31" s="31" t="s">
        <v>31</v>
      </c>
      <c r="E31" s="30" t="s">
        <v>93</v>
      </c>
      <c r="F31" s="32" t="s">
        <v>115</v>
      </c>
      <c r="G31" s="17" t="str">
        <f t="shared" si="0"/>
        <v>4.29/km</v>
      </c>
      <c r="H31" s="18">
        <f t="shared" si="1"/>
        <v>0.007407407407407408</v>
      </c>
      <c r="I31" s="18">
        <f>F31-INDEX($F$4:$F$98,MATCH(D31,$D$4:$D$98,0))</f>
        <v>0.00539351851851852</v>
      </c>
    </row>
    <row r="32" spans="1:9" s="7" customFormat="1" ht="15" customHeight="1">
      <c r="A32" s="8">
        <v>29</v>
      </c>
      <c r="B32" s="30" t="s">
        <v>116</v>
      </c>
      <c r="C32" s="30" t="s">
        <v>117</v>
      </c>
      <c r="D32" s="31" t="s">
        <v>24</v>
      </c>
      <c r="E32" s="30" t="s">
        <v>118</v>
      </c>
      <c r="F32" s="32" t="s">
        <v>119</v>
      </c>
      <c r="G32" s="17" t="str">
        <f t="shared" si="0"/>
        <v>4.30/km</v>
      </c>
      <c r="H32" s="18">
        <f aca="true" t="shared" si="2" ref="H32:H95">F32-$F$4</f>
        <v>0.007523148148148154</v>
      </c>
      <c r="I32" s="18">
        <f>F32-INDEX($F$4:$F$98,MATCH(D32,$D$4:$D$98,0))</f>
        <v>0.005636574074074079</v>
      </c>
    </row>
    <row r="33" spans="1:9" s="7" customFormat="1" ht="15" customHeight="1">
      <c r="A33" s="8">
        <v>30</v>
      </c>
      <c r="B33" s="30" t="s">
        <v>120</v>
      </c>
      <c r="C33" s="30" t="s">
        <v>121</v>
      </c>
      <c r="D33" s="31" t="s">
        <v>107</v>
      </c>
      <c r="E33" s="30" t="s">
        <v>122</v>
      </c>
      <c r="F33" s="32" t="s">
        <v>123</v>
      </c>
      <c r="G33" s="17" t="str">
        <f t="shared" si="0"/>
        <v>4.32/km</v>
      </c>
      <c r="H33" s="18">
        <f t="shared" si="2"/>
        <v>0.0077314814814814815</v>
      </c>
      <c r="I33" s="18">
        <f>F33-INDEX($F$4:$F$98,MATCH(D33,$D$4:$D$98,0))</f>
        <v>0.000706018518518519</v>
      </c>
    </row>
    <row r="34" spans="1:9" s="7" customFormat="1" ht="15" customHeight="1">
      <c r="A34" s="8">
        <v>31</v>
      </c>
      <c r="B34" s="30" t="s">
        <v>124</v>
      </c>
      <c r="C34" s="30" t="s">
        <v>14</v>
      </c>
      <c r="D34" s="31" t="s">
        <v>31</v>
      </c>
      <c r="E34" s="30" t="s">
        <v>125</v>
      </c>
      <c r="F34" s="32" t="s">
        <v>126</v>
      </c>
      <c r="G34" s="17" t="str">
        <f t="shared" si="0"/>
        <v>4.33/km</v>
      </c>
      <c r="H34" s="18">
        <f t="shared" si="2"/>
        <v>0.007916666666666666</v>
      </c>
      <c r="I34" s="18">
        <f>F34-INDEX($F$4:$F$98,MATCH(D34,$D$4:$D$98,0))</f>
        <v>0.005902777777777778</v>
      </c>
    </row>
    <row r="35" spans="1:9" s="7" customFormat="1" ht="15" customHeight="1">
      <c r="A35" s="8">
        <v>32</v>
      </c>
      <c r="B35" s="30" t="s">
        <v>127</v>
      </c>
      <c r="C35" s="30" t="s">
        <v>128</v>
      </c>
      <c r="D35" s="31" t="s">
        <v>31</v>
      </c>
      <c r="E35" s="30" t="s">
        <v>16</v>
      </c>
      <c r="F35" s="32" t="s">
        <v>129</v>
      </c>
      <c r="G35" s="17" t="str">
        <f t="shared" si="0"/>
        <v>4.35/km</v>
      </c>
      <c r="H35" s="18">
        <f t="shared" si="2"/>
        <v>0.008136574074074077</v>
      </c>
      <c r="I35" s="18">
        <f>F35-INDEX($F$4:$F$98,MATCH(D35,$D$4:$D$98,0))</f>
        <v>0.006122685185185189</v>
      </c>
    </row>
    <row r="36" spans="1:9" s="7" customFormat="1" ht="15" customHeight="1">
      <c r="A36" s="8">
        <v>33</v>
      </c>
      <c r="B36" s="30" t="s">
        <v>130</v>
      </c>
      <c r="C36" s="30" t="s">
        <v>111</v>
      </c>
      <c r="D36" s="31" t="s">
        <v>131</v>
      </c>
      <c r="E36" s="30" t="s">
        <v>44</v>
      </c>
      <c r="F36" s="32" t="s">
        <v>132</v>
      </c>
      <c r="G36" s="17" t="str">
        <f t="shared" si="0"/>
        <v>4.37/km</v>
      </c>
      <c r="H36" s="18">
        <f t="shared" si="2"/>
        <v>0.008402777777777783</v>
      </c>
      <c r="I36" s="18">
        <f>F36-INDEX($F$4:$F$98,MATCH(D36,$D$4:$D$98,0))</f>
        <v>0</v>
      </c>
    </row>
    <row r="37" spans="1:9" s="7" customFormat="1" ht="15" customHeight="1">
      <c r="A37" s="8">
        <v>34</v>
      </c>
      <c r="B37" s="30" t="s">
        <v>133</v>
      </c>
      <c r="C37" s="30" t="s">
        <v>134</v>
      </c>
      <c r="D37" s="31" t="s">
        <v>31</v>
      </c>
      <c r="E37" s="30" t="s">
        <v>100</v>
      </c>
      <c r="F37" s="32" t="s">
        <v>135</v>
      </c>
      <c r="G37" s="17" t="str">
        <f t="shared" si="0"/>
        <v>4.39/km</v>
      </c>
      <c r="H37" s="18">
        <f t="shared" si="2"/>
        <v>0.008634259259259255</v>
      </c>
      <c r="I37" s="18">
        <f>F37-INDEX($F$4:$F$98,MATCH(D37,$D$4:$D$98,0))</f>
        <v>0.006620370370370367</v>
      </c>
    </row>
    <row r="38" spans="1:9" s="7" customFormat="1" ht="15" customHeight="1">
      <c r="A38" s="8">
        <v>35</v>
      </c>
      <c r="B38" s="30" t="s">
        <v>136</v>
      </c>
      <c r="C38" s="30" t="s">
        <v>19</v>
      </c>
      <c r="D38" s="31" t="s">
        <v>131</v>
      </c>
      <c r="E38" s="30" t="s">
        <v>137</v>
      </c>
      <c r="F38" s="32" t="s">
        <v>138</v>
      </c>
      <c r="G38" s="17" t="str">
        <f t="shared" si="0"/>
        <v>4.46/km</v>
      </c>
      <c r="H38" s="18">
        <f t="shared" si="2"/>
        <v>0.009351851851851858</v>
      </c>
      <c r="I38" s="18">
        <f>F38-INDEX($F$4:$F$98,MATCH(D38,$D$4:$D$98,0))</f>
        <v>0.0009490740740740744</v>
      </c>
    </row>
    <row r="39" spans="1:9" s="7" customFormat="1" ht="15" customHeight="1">
      <c r="A39" s="8">
        <v>36</v>
      </c>
      <c r="B39" s="30" t="s">
        <v>139</v>
      </c>
      <c r="C39" s="30" t="s">
        <v>51</v>
      </c>
      <c r="D39" s="31" t="s">
        <v>28</v>
      </c>
      <c r="E39" s="30" t="s">
        <v>125</v>
      </c>
      <c r="F39" s="32" t="s">
        <v>140</v>
      </c>
      <c r="G39" s="17" t="str">
        <f t="shared" si="0"/>
        <v>4.46/km</v>
      </c>
      <c r="H39" s="18">
        <f t="shared" si="2"/>
        <v>0.009398148148148152</v>
      </c>
      <c r="I39" s="18">
        <f>F39-INDEX($F$4:$F$98,MATCH(D39,$D$4:$D$98,0))</f>
        <v>0.007430555555555558</v>
      </c>
    </row>
    <row r="40" spans="1:9" s="7" customFormat="1" ht="15" customHeight="1">
      <c r="A40" s="8">
        <v>37</v>
      </c>
      <c r="B40" s="30" t="s">
        <v>141</v>
      </c>
      <c r="C40" s="30" t="s">
        <v>134</v>
      </c>
      <c r="D40" s="31" t="s">
        <v>24</v>
      </c>
      <c r="E40" s="30" t="s">
        <v>118</v>
      </c>
      <c r="F40" s="32" t="s">
        <v>142</v>
      </c>
      <c r="G40" s="17" t="str">
        <f t="shared" si="0"/>
        <v>4.49/km</v>
      </c>
      <c r="H40" s="18">
        <f t="shared" si="2"/>
        <v>0.009722222222222226</v>
      </c>
      <c r="I40" s="18">
        <f>F40-INDEX($F$4:$F$98,MATCH(D40,$D$4:$D$98,0))</f>
        <v>0.00783564814814815</v>
      </c>
    </row>
    <row r="41" spans="1:9" s="7" customFormat="1" ht="15" customHeight="1">
      <c r="A41" s="8">
        <v>38</v>
      </c>
      <c r="B41" s="30" t="s">
        <v>78</v>
      </c>
      <c r="C41" s="30" t="s">
        <v>143</v>
      </c>
      <c r="D41" s="31" t="s">
        <v>131</v>
      </c>
      <c r="E41" s="30" t="s">
        <v>80</v>
      </c>
      <c r="F41" s="32" t="s">
        <v>144</v>
      </c>
      <c r="G41" s="17" t="str">
        <f t="shared" si="0"/>
        <v>4.50/km</v>
      </c>
      <c r="H41" s="18">
        <f t="shared" si="2"/>
        <v>0.009849537037037035</v>
      </c>
      <c r="I41" s="18">
        <f>F41-INDEX($F$4:$F$98,MATCH(D41,$D$4:$D$98,0))</f>
        <v>0.0014467592592592518</v>
      </c>
    </row>
    <row r="42" spans="1:9" s="7" customFormat="1" ht="15" customHeight="1">
      <c r="A42" s="8">
        <v>39</v>
      </c>
      <c r="B42" s="30" t="s">
        <v>145</v>
      </c>
      <c r="C42" s="30" t="s">
        <v>146</v>
      </c>
      <c r="D42" s="31" t="s">
        <v>131</v>
      </c>
      <c r="E42" s="30" t="s">
        <v>147</v>
      </c>
      <c r="F42" s="32" t="s">
        <v>148</v>
      </c>
      <c r="G42" s="17" t="str">
        <f t="shared" si="0"/>
        <v>4.50/km</v>
      </c>
      <c r="H42" s="18">
        <f t="shared" si="2"/>
        <v>0.00990740740740741</v>
      </c>
      <c r="I42" s="18">
        <f>F42-INDEX($F$4:$F$98,MATCH(D42,$D$4:$D$98,0))</f>
        <v>0.0015046296296296266</v>
      </c>
    </row>
    <row r="43" spans="1:9" s="7" customFormat="1" ht="15" customHeight="1">
      <c r="A43" s="8">
        <v>40</v>
      </c>
      <c r="B43" s="30" t="s">
        <v>149</v>
      </c>
      <c r="C43" s="30" t="s">
        <v>150</v>
      </c>
      <c r="D43" s="31" t="s">
        <v>151</v>
      </c>
      <c r="E43" s="30" t="s">
        <v>104</v>
      </c>
      <c r="F43" s="32" t="s">
        <v>152</v>
      </c>
      <c r="G43" s="17" t="str">
        <f t="shared" si="0"/>
        <v>4.52/km</v>
      </c>
      <c r="H43" s="18">
        <f t="shared" si="2"/>
        <v>0.0100462962962963</v>
      </c>
      <c r="I43" s="18">
        <f>F43-INDEX($F$4:$F$98,MATCH(D43,$D$4:$D$98,0))</f>
        <v>0</v>
      </c>
    </row>
    <row r="44" spans="1:9" s="7" customFormat="1" ht="15" customHeight="1">
      <c r="A44" s="8">
        <v>41</v>
      </c>
      <c r="B44" s="30" t="s">
        <v>153</v>
      </c>
      <c r="C44" s="30" t="s">
        <v>154</v>
      </c>
      <c r="D44" s="31" t="s">
        <v>155</v>
      </c>
      <c r="E44" s="30" t="s">
        <v>147</v>
      </c>
      <c r="F44" s="32" t="s">
        <v>156</v>
      </c>
      <c r="G44" s="17" t="str">
        <f t="shared" si="0"/>
        <v>4.53/km</v>
      </c>
      <c r="H44" s="18">
        <f t="shared" si="2"/>
        <v>0.01021990740740741</v>
      </c>
      <c r="I44" s="18">
        <f>F44-INDEX($F$4:$F$98,MATCH(D44,$D$4:$D$98,0))</f>
        <v>0</v>
      </c>
    </row>
    <row r="45" spans="1:9" s="7" customFormat="1" ht="15" customHeight="1">
      <c r="A45" s="8">
        <v>42</v>
      </c>
      <c r="B45" s="30" t="s">
        <v>157</v>
      </c>
      <c r="C45" s="30" t="s">
        <v>143</v>
      </c>
      <c r="D45" s="31" t="s">
        <v>24</v>
      </c>
      <c r="E45" s="30" t="s">
        <v>16</v>
      </c>
      <c r="F45" s="32" t="s">
        <v>158</v>
      </c>
      <c r="G45" s="17" t="str">
        <f t="shared" si="0"/>
        <v>4.53/km</v>
      </c>
      <c r="H45" s="18">
        <f t="shared" si="2"/>
        <v>0.010243055555555557</v>
      </c>
      <c r="I45" s="18">
        <f>F45-INDEX($F$4:$F$98,MATCH(D45,$D$4:$D$98,0))</f>
        <v>0.008356481481481482</v>
      </c>
    </row>
    <row r="46" spans="1:9" s="7" customFormat="1" ht="15" customHeight="1">
      <c r="A46" s="8">
        <v>43</v>
      </c>
      <c r="B46" s="30" t="s">
        <v>159</v>
      </c>
      <c r="C46" s="30" t="s">
        <v>160</v>
      </c>
      <c r="D46" s="31" t="s">
        <v>107</v>
      </c>
      <c r="E46" s="30" t="s">
        <v>65</v>
      </c>
      <c r="F46" s="32" t="s">
        <v>161</v>
      </c>
      <c r="G46" s="17" t="str">
        <f t="shared" si="0"/>
        <v>4.54/km</v>
      </c>
      <c r="H46" s="18">
        <f t="shared" si="2"/>
        <v>0.010277777777777778</v>
      </c>
      <c r="I46" s="18">
        <f>F46-INDEX($F$4:$F$98,MATCH(D46,$D$4:$D$98,0))</f>
        <v>0.0032523148148148155</v>
      </c>
    </row>
    <row r="47" spans="1:9" s="7" customFormat="1" ht="15" customHeight="1">
      <c r="A47" s="8">
        <v>44</v>
      </c>
      <c r="B47" s="30" t="s">
        <v>162</v>
      </c>
      <c r="C47" s="30" t="s">
        <v>163</v>
      </c>
      <c r="D47" s="31" t="s">
        <v>31</v>
      </c>
      <c r="E47" s="30" t="s">
        <v>93</v>
      </c>
      <c r="F47" s="32" t="s">
        <v>164</v>
      </c>
      <c r="G47" s="17" t="str">
        <f t="shared" si="0"/>
        <v>4.56/km</v>
      </c>
      <c r="H47" s="18">
        <f t="shared" si="2"/>
        <v>0.010532407407407404</v>
      </c>
      <c r="I47" s="18">
        <f>F47-INDEX($F$4:$F$98,MATCH(D47,$D$4:$D$98,0))</f>
        <v>0.008518518518518516</v>
      </c>
    </row>
    <row r="48" spans="1:9" s="7" customFormat="1" ht="15" customHeight="1">
      <c r="A48" s="8">
        <v>45</v>
      </c>
      <c r="B48" s="30" t="s">
        <v>165</v>
      </c>
      <c r="C48" s="30" t="s">
        <v>166</v>
      </c>
      <c r="D48" s="31" t="s">
        <v>15</v>
      </c>
      <c r="E48" s="30" t="s">
        <v>93</v>
      </c>
      <c r="F48" s="32" t="s">
        <v>167</v>
      </c>
      <c r="G48" s="17" t="str">
        <f t="shared" si="0"/>
        <v>4.56/km</v>
      </c>
      <c r="H48" s="18">
        <f t="shared" si="2"/>
        <v>0.010567129629629631</v>
      </c>
      <c r="I48" s="18">
        <f>F48-INDEX($F$4:$F$98,MATCH(D48,$D$4:$D$98,0))</f>
        <v>0.010567129629629631</v>
      </c>
    </row>
    <row r="49" spans="1:9" s="7" customFormat="1" ht="15" customHeight="1">
      <c r="A49" s="8">
        <v>46</v>
      </c>
      <c r="B49" s="30" t="s">
        <v>168</v>
      </c>
      <c r="C49" s="30" t="s">
        <v>169</v>
      </c>
      <c r="D49" s="31" t="s">
        <v>131</v>
      </c>
      <c r="E49" s="30" t="s">
        <v>170</v>
      </c>
      <c r="F49" s="32" t="s">
        <v>171</v>
      </c>
      <c r="G49" s="17" t="str">
        <f t="shared" si="0"/>
        <v>4.57/km</v>
      </c>
      <c r="H49" s="18">
        <f t="shared" si="2"/>
        <v>0.010694444444444447</v>
      </c>
      <c r="I49" s="18">
        <f>F49-INDEX($F$4:$F$98,MATCH(D49,$D$4:$D$98,0))</f>
        <v>0.002291666666666664</v>
      </c>
    </row>
    <row r="50" spans="1:9" s="7" customFormat="1" ht="15" customHeight="1">
      <c r="A50" s="8">
        <v>47</v>
      </c>
      <c r="B50" s="30" t="s">
        <v>172</v>
      </c>
      <c r="C50" s="30" t="s">
        <v>173</v>
      </c>
      <c r="D50" s="31" t="s">
        <v>28</v>
      </c>
      <c r="E50" s="30" t="s">
        <v>44</v>
      </c>
      <c r="F50" s="32" t="s">
        <v>174</v>
      </c>
      <c r="G50" s="17" t="str">
        <f t="shared" si="0"/>
        <v>4.58/km</v>
      </c>
      <c r="H50" s="18">
        <f t="shared" si="2"/>
        <v>0.010775462962962962</v>
      </c>
      <c r="I50" s="18">
        <f>F50-INDEX($F$4:$F$98,MATCH(D50,$D$4:$D$98,0))</f>
        <v>0.008807870370370369</v>
      </c>
    </row>
    <row r="51" spans="1:9" s="7" customFormat="1" ht="15" customHeight="1">
      <c r="A51" s="8">
        <v>48</v>
      </c>
      <c r="B51" s="30" t="s">
        <v>175</v>
      </c>
      <c r="C51" s="30" t="s">
        <v>176</v>
      </c>
      <c r="D51" s="31" t="s">
        <v>131</v>
      </c>
      <c r="E51" s="30" t="s">
        <v>36</v>
      </c>
      <c r="F51" s="32" t="s">
        <v>177</v>
      </c>
      <c r="G51" s="17" t="str">
        <f t="shared" si="0"/>
        <v>4.59/km</v>
      </c>
      <c r="H51" s="18">
        <f t="shared" si="2"/>
        <v>0.010914351851851852</v>
      </c>
      <c r="I51" s="18">
        <f>F51-INDEX($F$4:$F$98,MATCH(D51,$D$4:$D$98,0))</f>
        <v>0.002511574074074069</v>
      </c>
    </row>
    <row r="52" spans="1:9" s="7" customFormat="1" ht="15" customHeight="1">
      <c r="A52" s="8">
        <v>49</v>
      </c>
      <c r="B52" s="30" t="s">
        <v>178</v>
      </c>
      <c r="C52" s="30" t="s">
        <v>47</v>
      </c>
      <c r="D52" s="31" t="s">
        <v>31</v>
      </c>
      <c r="E52" s="30" t="s">
        <v>118</v>
      </c>
      <c r="F52" s="32" t="s">
        <v>179</v>
      </c>
      <c r="G52" s="17" t="str">
        <f t="shared" si="0"/>
        <v>4.60/km</v>
      </c>
      <c r="H52" s="18">
        <f t="shared" si="2"/>
        <v>0.010995370370370374</v>
      </c>
      <c r="I52" s="18">
        <f>F52-INDEX($F$4:$F$98,MATCH(D52,$D$4:$D$98,0))</f>
        <v>0.008981481481481486</v>
      </c>
    </row>
    <row r="53" spans="1:9" s="10" customFormat="1" ht="15" customHeight="1">
      <c r="A53" s="8">
        <v>50</v>
      </c>
      <c r="B53" s="30" t="s">
        <v>180</v>
      </c>
      <c r="C53" s="30" t="s">
        <v>181</v>
      </c>
      <c r="D53" s="31" t="s">
        <v>155</v>
      </c>
      <c r="E53" s="30" t="s">
        <v>93</v>
      </c>
      <c r="F53" s="32" t="s">
        <v>182</v>
      </c>
      <c r="G53" s="17" t="str">
        <f t="shared" si="0"/>
        <v>5.00/km</v>
      </c>
      <c r="H53" s="18">
        <f t="shared" si="2"/>
        <v>0.011041666666666668</v>
      </c>
      <c r="I53" s="18">
        <f>F53-INDEX($F$4:$F$98,MATCH(D53,$D$4:$D$98,0))</f>
        <v>0.0008217592592592582</v>
      </c>
    </row>
    <row r="54" spans="1:9" s="7" customFormat="1" ht="15" customHeight="1">
      <c r="A54" s="8">
        <v>51</v>
      </c>
      <c r="B54" s="30" t="s">
        <v>183</v>
      </c>
      <c r="C54" s="30" t="s">
        <v>160</v>
      </c>
      <c r="D54" s="31" t="s">
        <v>131</v>
      </c>
      <c r="E54" s="30" t="s">
        <v>184</v>
      </c>
      <c r="F54" s="32" t="s">
        <v>185</v>
      </c>
      <c r="G54" s="17" t="str">
        <f t="shared" si="0"/>
        <v>5.00/km</v>
      </c>
      <c r="H54" s="18">
        <f t="shared" si="2"/>
        <v>0.011076388888888896</v>
      </c>
      <c r="I54" s="18">
        <f>F54-INDEX($F$4:$F$98,MATCH(D54,$D$4:$D$98,0))</f>
        <v>0.0026736111111111127</v>
      </c>
    </row>
    <row r="55" spans="1:9" s="7" customFormat="1" ht="15" customHeight="1">
      <c r="A55" s="8">
        <v>52</v>
      </c>
      <c r="B55" s="30" t="s">
        <v>186</v>
      </c>
      <c r="C55" s="30" t="s">
        <v>169</v>
      </c>
      <c r="D55" s="31" t="s">
        <v>31</v>
      </c>
      <c r="E55" s="30" t="s">
        <v>87</v>
      </c>
      <c r="F55" s="32" t="s">
        <v>187</v>
      </c>
      <c r="G55" s="17" t="str">
        <f t="shared" si="0"/>
        <v>5.01/km</v>
      </c>
      <c r="H55" s="18">
        <f t="shared" si="2"/>
        <v>0.011168981481481485</v>
      </c>
      <c r="I55" s="18">
        <f>F55-INDEX($F$4:$F$98,MATCH(D55,$D$4:$D$98,0))</f>
        <v>0.009155092592592597</v>
      </c>
    </row>
    <row r="56" spans="1:9" s="7" customFormat="1" ht="15" customHeight="1">
      <c r="A56" s="8">
        <v>53</v>
      </c>
      <c r="B56" s="30" t="s">
        <v>188</v>
      </c>
      <c r="C56" s="30" t="s">
        <v>189</v>
      </c>
      <c r="D56" s="31" t="s">
        <v>107</v>
      </c>
      <c r="E56" s="30" t="s">
        <v>69</v>
      </c>
      <c r="F56" s="32" t="s">
        <v>190</v>
      </c>
      <c r="G56" s="17" t="str">
        <f t="shared" si="0"/>
        <v>5.03/km</v>
      </c>
      <c r="H56" s="18">
        <f t="shared" si="2"/>
        <v>0.011319444444444448</v>
      </c>
      <c r="I56" s="18">
        <f>F56-INDEX($F$4:$F$98,MATCH(D56,$D$4:$D$98,0))</f>
        <v>0.004293981481481485</v>
      </c>
    </row>
    <row r="57" spans="1:9" s="7" customFormat="1" ht="15" customHeight="1">
      <c r="A57" s="8">
        <v>54</v>
      </c>
      <c r="B57" s="30" t="s">
        <v>191</v>
      </c>
      <c r="C57" s="30" t="s">
        <v>14</v>
      </c>
      <c r="D57" s="31" t="s">
        <v>131</v>
      </c>
      <c r="E57" s="30" t="s">
        <v>192</v>
      </c>
      <c r="F57" s="32" t="s">
        <v>193</v>
      </c>
      <c r="G57" s="17" t="str">
        <f t="shared" si="0"/>
        <v>5.03/km</v>
      </c>
      <c r="H57" s="18">
        <f t="shared" si="2"/>
        <v>0.011377314814814816</v>
      </c>
      <c r="I57" s="18">
        <f>F57-INDEX($F$4:$F$98,MATCH(D57,$D$4:$D$98,0))</f>
        <v>0.0029745370370370325</v>
      </c>
    </row>
    <row r="58" spans="1:9" s="7" customFormat="1" ht="15" customHeight="1">
      <c r="A58" s="8">
        <v>55</v>
      </c>
      <c r="B58" s="30" t="s">
        <v>194</v>
      </c>
      <c r="C58" s="30" t="s">
        <v>195</v>
      </c>
      <c r="D58" s="31" t="s">
        <v>31</v>
      </c>
      <c r="E58" s="30" t="s">
        <v>36</v>
      </c>
      <c r="F58" s="32" t="s">
        <v>196</v>
      </c>
      <c r="G58" s="17" t="str">
        <f t="shared" si="0"/>
        <v>5.04/km</v>
      </c>
      <c r="H58" s="18">
        <f t="shared" si="2"/>
        <v>0.011504629629629625</v>
      </c>
      <c r="I58" s="18">
        <f>F58-INDEX($F$4:$F$98,MATCH(D58,$D$4:$D$98,0))</f>
        <v>0.009490740740740737</v>
      </c>
    </row>
    <row r="59" spans="1:9" s="7" customFormat="1" ht="15" customHeight="1">
      <c r="A59" s="8">
        <v>56</v>
      </c>
      <c r="B59" s="30" t="s">
        <v>197</v>
      </c>
      <c r="C59" s="30" t="s">
        <v>160</v>
      </c>
      <c r="D59" s="31" t="s">
        <v>31</v>
      </c>
      <c r="E59" s="30" t="s">
        <v>93</v>
      </c>
      <c r="F59" s="32" t="s">
        <v>198</v>
      </c>
      <c r="G59" s="17" t="str">
        <f t="shared" si="0"/>
        <v>5.05/km</v>
      </c>
      <c r="H59" s="18">
        <f t="shared" si="2"/>
        <v>0.011620370370370375</v>
      </c>
      <c r="I59" s="18">
        <f>F59-INDEX($F$4:$F$98,MATCH(D59,$D$4:$D$98,0))</f>
        <v>0.009606481481481487</v>
      </c>
    </row>
    <row r="60" spans="1:9" s="7" customFormat="1" ht="15" customHeight="1">
      <c r="A60" s="8">
        <v>57</v>
      </c>
      <c r="B60" s="30" t="s">
        <v>199</v>
      </c>
      <c r="C60" s="30" t="s">
        <v>200</v>
      </c>
      <c r="D60" s="31" t="s">
        <v>201</v>
      </c>
      <c r="E60" s="30" t="s">
        <v>202</v>
      </c>
      <c r="F60" s="32" t="s">
        <v>203</v>
      </c>
      <c r="G60" s="17" t="str">
        <f t="shared" si="0"/>
        <v>5.06/km</v>
      </c>
      <c r="H60" s="18">
        <f t="shared" si="2"/>
        <v>0.011724537037037037</v>
      </c>
      <c r="I60" s="18">
        <f>F60-INDEX($F$4:$F$98,MATCH(D60,$D$4:$D$98,0))</f>
        <v>0</v>
      </c>
    </row>
    <row r="61" spans="1:9" s="7" customFormat="1" ht="15" customHeight="1">
      <c r="A61" s="8">
        <v>58</v>
      </c>
      <c r="B61" s="30" t="s">
        <v>204</v>
      </c>
      <c r="C61" s="30" t="s">
        <v>205</v>
      </c>
      <c r="D61" s="31" t="s">
        <v>28</v>
      </c>
      <c r="E61" s="30" t="s">
        <v>206</v>
      </c>
      <c r="F61" s="32" t="s">
        <v>207</v>
      </c>
      <c r="G61" s="17" t="str">
        <f t="shared" si="0"/>
        <v>5.06/km</v>
      </c>
      <c r="H61" s="18">
        <f t="shared" si="2"/>
        <v>0.011747685185185184</v>
      </c>
      <c r="I61" s="18">
        <f>F61-INDEX($F$4:$F$98,MATCH(D61,$D$4:$D$98,0))</f>
        <v>0.00978009259259259</v>
      </c>
    </row>
    <row r="62" spans="1:9" s="7" customFormat="1" ht="15" customHeight="1">
      <c r="A62" s="8">
        <v>59</v>
      </c>
      <c r="B62" s="30" t="s">
        <v>208</v>
      </c>
      <c r="C62" s="30" t="s">
        <v>209</v>
      </c>
      <c r="D62" s="31" t="s">
        <v>201</v>
      </c>
      <c r="E62" s="30" t="s">
        <v>36</v>
      </c>
      <c r="F62" s="32" t="s">
        <v>210</v>
      </c>
      <c r="G62" s="17" t="str">
        <f t="shared" si="0"/>
        <v>5.08/km</v>
      </c>
      <c r="H62" s="18">
        <f t="shared" si="2"/>
        <v>0.011921296296296294</v>
      </c>
      <c r="I62" s="18">
        <f>F62-INDEX($F$4:$F$98,MATCH(D62,$D$4:$D$98,0))</f>
        <v>0.00019675925925925764</v>
      </c>
    </row>
    <row r="63" spans="1:9" s="7" customFormat="1" ht="15" customHeight="1">
      <c r="A63" s="8">
        <v>60</v>
      </c>
      <c r="B63" s="30" t="s">
        <v>211</v>
      </c>
      <c r="C63" s="30" t="s">
        <v>195</v>
      </c>
      <c r="D63" s="31" t="s">
        <v>28</v>
      </c>
      <c r="E63" s="30" t="s">
        <v>36</v>
      </c>
      <c r="F63" s="32" t="s">
        <v>212</v>
      </c>
      <c r="G63" s="17" t="str">
        <f t="shared" si="0"/>
        <v>5.08/km</v>
      </c>
      <c r="H63" s="18">
        <f t="shared" si="2"/>
        <v>0.011956018518518522</v>
      </c>
      <c r="I63" s="18">
        <f>F63-INDEX($F$4:$F$98,MATCH(D63,$D$4:$D$98,0))</f>
        <v>0.009988425925925928</v>
      </c>
    </row>
    <row r="64" spans="1:9" s="7" customFormat="1" ht="15" customHeight="1">
      <c r="A64" s="8">
        <v>61</v>
      </c>
      <c r="B64" s="30" t="s">
        <v>213</v>
      </c>
      <c r="C64" s="30" t="s">
        <v>214</v>
      </c>
      <c r="D64" s="31" t="s">
        <v>131</v>
      </c>
      <c r="E64" s="30" t="s">
        <v>36</v>
      </c>
      <c r="F64" s="32" t="s">
        <v>215</v>
      </c>
      <c r="G64" s="17" t="str">
        <f t="shared" si="0"/>
        <v>5.10/km</v>
      </c>
      <c r="H64" s="18">
        <f t="shared" si="2"/>
        <v>0.012199074074074074</v>
      </c>
      <c r="I64" s="18">
        <f>F64-INDEX($F$4:$F$98,MATCH(D64,$D$4:$D$98,0))</f>
        <v>0.0037962962962962907</v>
      </c>
    </row>
    <row r="65" spans="1:9" s="7" customFormat="1" ht="15" customHeight="1">
      <c r="A65" s="8">
        <v>62</v>
      </c>
      <c r="B65" s="30" t="s">
        <v>216</v>
      </c>
      <c r="C65" s="30" t="s">
        <v>217</v>
      </c>
      <c r="D65" s="31" t="s">
        <v>151</v>
      </c>
      <c r="E65" s="30" t="s">
        <v>52</v>
      </c>
      <c r="F65" s="32" t="s">
        <v>218</v>
      </c>
      <c r="G65" s="17" t="str">
        <f t="shared" si="0"/>
        <v>5.13/km</v>
      </c>
      <c r="H65" s="18">
        <f t="shared" si="2"/>
        <v>0.012476851851851854</v>
      </c>
      <c r="I65" s="18">
        <f>F65-INDEX($F$4:$F$98,MATCH(D65,$D$4:$D$98,0))</f>
        <v>0.002430555555555554</v>
      </c>
    </row>
    <row r="66" spans="1:9" s="7" customFormat="1" ht="15" customHeight="1">
      <c r="A66" s="8">
        <v>63</v>
      </c>
      <c r="B66" s="30" t="s">
        <v>219</v>
      </c>
      <c r="C66" s="30" t="s">
        <v>220</v>
      </c>
      <c r="D66" s="31" t="s">
        <v>151</v>
      </c>
      <c r="E66" s="30" t="s">
        <v>221</v>
      </c>
      <c r="F66" s="32" t="s">
        <v>222</v>
      </c>
      <c r="G66" s="17" t="str">
        <f t="shared" si="0"/>
        <v>5.13/km</v>
      </c>
      <c r="H66" s="18">
        <f t="shared" si="2"/>
        <v>0.012557870370370369</v>
      </c>
      <c r="I66" s="18">
        <f>F66-INDEX($F$4:$F$98,MATCH(D66,$D$4:$D$98,0))</f>
        <v>0.002511574074074069</v>
      </c>
    </row>
    <row r="67" spans="1:9" s="7" customFormat="1" ht="15" customHeight="1">
      <c r="A67" s="8">
        <v>64</v>
      </c>
      <c r="B67" s="30" t="s">
        <v>145</v>
      </c>
      <c r="C67" s="30" t="s">
        <v>146</v>
      </c>
      <c r="D67" s="31" t="s">
        <v>107</v>
      </c>
      <c r="E67" s="30" t="s">
        <v>147</v>
      </c>
      <c r="F67" s="32" t="s">
        <v>223</v>
      </c>
      <c r="G67" s="17" t="str">
        <f t="shared" si="0"/>
        <v>5.14/km</v>
      </c>
      <c r="H67" s="18">
        <f t="shared" si="2"/>
        <v>0.012650462962962964</v>
      </c>
      <c r="I67" s="18">
        <f>F67-INDEX($F$4:$F$98,MATCH(D67,$D$4:$D$98,0))</f>
        <v>0.0056250000000000015</v>
      </c>
    </row>
    <row r="68" spans="1:9" s="7" customFormat="1" ht="15" customHeight="1">
      <c r="A68" s="8">
        <v>65</v>
      </c>
      <c r="B68" s="30" t="s">
        <v>224</v>
      </c>
      <c r="C68" s="30" t="s">
        <v>225</v>
      </c>
      <c r="D68" s="31" t="s">
        <v>107</v>
      </c>
      <c r="E68" s="30" t="s">
        <v>80</v>
      </c>
      <c r="F68" s="32" t="s">
        <v>226</v>
      </c>
      <c r="G68" s="17" t="str">
        <f aca="true" t="shared" si="3" ref="G68:G98">TEXT(INT((HOUR(F68)*3600+MINUTE(F68)*60+SECOND(F68))/$I$2/60),"0")&amp;"."&amp;TEXT(MOD((HOUR(F68)*3600+MINUTE(F68)*60+SECOND(F68))/$I$2,60),"00")&amp;"/km"</f>
        <v>5.19/km</v>
      </c>
      <c r="H68" s="18">
        <f t="shared" si="2"/>
        <v>0.013171296296296302</v>
      </c>
      <c r="I68" s="18">
        <f>F68-INDEX($F$4:$F$98,MATCH(D68,$D$4:$D$98,0))</f>
        <v>0.00614583333333334</v>
      </c>
    </row>
    <row r="69" spans="1:9" s="7" customFormat="1" ht="15" customHeight="1">
      <c r="A69" s="8">
        <v>66</v>
      </c>
      <c r="B69" s="30" t="s">
        <v>227</v>
      </c>
      <c r="C69" s="30" t="s">
        <v>228</v>
      </c>
      <c r="D69" s="31" t="s">
        <v>229</v>
      </c>
      <c r="E69" s="30" t="s">
        <v>125</v>
      </c>
      <c r="F69" s="32" t="s">
        <v>230</v>
      </c>
      <c r="G69" s="17" t="str">
        <f t="shared" si="3"/>
        <v>5.19/km</v>
      </c>
      <c r="H69" s="18">
        <f t="shared" si="2"/>
        <v>0.013252314814814817</v>
      </c>
      <c r="I69" s="18">
        <f>F69-INDEX($F$4:$F$98,MATCH(D69,$D$4:$D$98,0))</f>
        <v>0</v>
      </c>
    </row>
    <row r="70" spans="1:9" s="7" customFormat="1" ht="15" customHeight="1">
      <c r="A70" s="8">
        <v>67</v>
      </c>
      <c r="B70" s="30" t="s">
        <v>231</v>
      </c>
      <c r="C70" s="30" t="s">
        <v>232</v>
      </c>
      <c r="D70" s="31" t="s">
        <v>107</v>
      </c>
      <c r="E70" s="30" t="s">
        <v>233</v>
      </c>
      <c r="F70" s="32" t="s">
        <v>234</v>
      </c>
      <c r="G70" s="17" t="str">
        <f t="shared" si="3"/>
        <v>5.20/km</v>
      </c>
      <c r="H70" s="18">
        <f t="shared" si="2"/>
        <v>0.013344907407407413</v>
      </c>
      <c r="I70" s="18">
        <f>F70-INDEX($F$4:$F$98,MATCH(D70,$D$4:$D$98,0))</f>
        <v>0.0063194444444444504</v>
      </c>
    </row>
    <row r="71" spans="1:9" s="7" customFormat="1" ht="15" customHeight="1">
      <c r="A71" s="8">
        <v>68</v>
      </c>
      <c r="B71" s="30" t="s">
        <v>235</v>
      </c>
      <c r="C71" s="30" t="s">
        <v>236</v>
      </c>
      <c r="D71" s="31" t="s">
        <v>237</v>
      </c>
      <c r="E71" s="30" t="s">
        <v>16</v>
      </c>
      <c r="F71" s="32" t="s">
        <v>238</v>
      </c>
      <c r="G71" s="17" t="str">
        <f t="shared" si="3"/>
        <v>5.20/km</v>
      </c>
      <c r="H71" s="18">
        <f t="shared" si="2"/>
        <v>0.01336805555555556</v>
      </c>
      <c r="I71" s="18">
        <f>F71-INDEX($F$4:$F$98,MATCH(D71,$D$4:$D$98,0))</f>
        <v>0</v>
      </c>
    </row>
    <row r="72" spans="1:9" s="7" customFormat="1" ht="15" customHeight="1">
      <c r="A72" s="8">
        <v>69</v>
      </c>
      <c r="B72" s="30" t="s">
        <v>239</v>
      </c>
      <c r="C72" s="30" t="s">
        <v>240</v>
      </c>
      <c r="D72" s="31" t="s">
        <v>107</v>
      </c>
      <c r="E72" s="30" t="s">
        <v>112</v>
      </c>
      <c r="F72" s="32" t="s">
        <v>241</v>
      </c>
      <c r="G72" s="17" t="str">
        <f t="shared" si="3"/>
        <v>5.21/km</v>
      </c>
      <c r="H72" s="18">
        <f t="shared" si="2"/>
        <v>0.013449074074074075</v>
      </c>
      <c r="I72" s="18">
        <f>F72-INDEX($F$4:$F$98,MATCH(D72,$D$4:$D$98,0))</f>
        <v>0.006423611111111113</v>
      </c>
    </row>
    <row r="73" spans="1:9" s="7" customFormat="1" ht="15" customHeight="1">
      <c r="A73" s="8">
        <v>70</v>
      </c>
      <c r="B73" s="30" t="s">
        <v>242</v>
      </c>
      <c r="C73" s="30" t="s">
        <v>150</v>
      </c>
      <c r="D73" s="31" t="s">
        <v>151</v>
      </c>
      <c r="E73" s="30" t="s">
        <v>243</v>
      </c>
      <c r="F73" s="32" t="s">
        <v>244</v>
      </c>
      <c r="G73" s="17" t="str">
        <f t="shared" si="3"/>
        <v>5.25/km</v>
      </c>
      <c r="H73" s="18">
        <f t="shared" si="2"/>
        <v>0.013900462962962965</v>
      </c>
      <c r="I73" s="18">
        <f>F73-INDEX($F$4:$F$98,MATCH(D73,$D$4:$D$98,0))</f>
        <v>0.0038541666666666655</v>
      </c>
    </row>
    <row r="74" spans="1:9" s="7" customFormat="1" ht="15" customHeight="1">
      <c r="A74" s="8">
        <v>71</v>
      </c>
      <c r="B74" s="30" t="s">
        <v>245</v>
      </c>
      <c r="C74" s="30" t="s">
        <v>246</v>
      </c>
      <c r="D74" s="31" t="s">
        <v>28</v>
      </c>
      <c r="E74" s="30" t="s">
        <v>118</v>
      </c>
      <c r="F74" s="32" t="s">
        <v>247</v>
      </c>
      <c r="G74" s="17" t="str">
        <f t="shared" si="3"/>
        <v>5.25/km</v>
      </c>
      <c r="H74" s="18">
        <f t="shared" si="2"/>
        <v>0.013923611111111112</v>
      </c>
      <c r="I74" s="18">
        <f>F74-INDEX($F$4:$F$98,MATCH(D74,$D$4:$D$98,0))</f>
        <v>0.011956018518518519</v>
      </c>
    </row>
    <row r="75" spans="1:9" s="7" customFormat="1" ht="15" customHeight="1">
      <c r="A75" s="8">
        <v>72</v>
      </c>
      <c r="B75" s="30" t="s">
        <v>231</v>
      </c>
      <c r="C75" s="30" t="s">
        <v>248</v>
      </c>
      <c r="D75" s="31" t="s">
        <v>249</v>
      </c>
      <c r="E75" s="30" t="s">
        <v>233</v>
      </c>
      <c r="F75" s="32" t="s">
        <v>250</v>
      </c>
      <c r="G75" s="17" t="str">
        <f t="shared" si="3"/>
        <v>5.28/km</v>
      </c>
      <c r="H75" s="18">
        <f t="shared" si="2"/>
        <v>0.014270833333333333</v>
      </c>
      <c r="I75" s="18">
        <f>F75-INDEX($F$4:$F$98,MATCH(D75,$D$4:$D$98,0))</f>
        <v>0</v>
      </c>
    </row>
    <row r="76" spans="1:9" s="7" customFormat="1" ht="15" customHeight="1">
      <c r="A76" s="8">
        <v>73</v>
      </c>
      <c r="B76" s="30" t="s">
        <v>251</v>
      </c>
      <c r="C76" s="30" t="s">
        <v>232</v>
      </c>
      <c r="D76" s="31" t="s">
        <v>107</v>
      </c>
      <c r="E76" s="30" t="s">
        <v>118</v>
      </c>
      <c r="F76" s="32" t="s">
        <v>252</v>
      </c>
      <c r="G76" s="17" t="str">
        <f t="shared" si="3"/>
        <v>5.28/km</v>
      </c>
      <c r="H76" s="18">
        <f t="shared" si="2"/>
        <v>0.014317129629629635</v>
      </c>
      <c r="I76" s="18">
        <f>F76-INDEX($F$4:$F$98,MATCH(D76,$D$4:$D$98,0))</f>
        <v>0.007291666666666672</v>
      </c>
    </row>
    <row r="77" spans="1:9" s="7" customFormat="1" ht="15" customHeight="1">
      <c r="A77" s="8">
        <v>74</v>
      </c>
      <c r="B77" s="30" t="s">
        <v>253</v>
      </c>
      <c r="C77" s="30" t="s">
        <v>254</v>
      </c>
      <c r="D77" s="31" t="s">
        <v>107</v>
      </c>
      <c r="E77" s="30" t="s">
        <v>137</v>
      </c>
      <c r="F77" s="32" t="s">
        <v>255</v>
      </c>
      <c r="G77" s="17" t="str">
        <f t="shared" si="3"/>
        <v>5.29/km</v>
      </c>
      <c r="H77" s="18">
        <f t="shared" si="2"/>
        <v>0.014363425925925929</v>
      </c>
      <c r="I77" s="18">
        <f>F77-INDEX($F$4:$F$98,MATCH(D77,$D$4:$D$98,0))</f>
        <v>0.007337962962962966</v>
      </c>
    </row>
    <row r="78" spans="1:9" s="7" customFormat="1" ht="15" customHeight="1">
      <c r="A78" s="8">
        <v>75</v>
      </c>
      <c r="B78" s="30" t="s">
        <v>256</v>
      </c>
      <c r="C78" s="30" t="s">
        <v>257</v>
      </c>
      <c r="D78" s="31" t="s">
        <v>201</v>
      </c>
      <c r="E78" s="30" t="s">
        <v>52</v>
      </c>
      <c r="F78" s="32" t="s">
        <v>258</v>
      </c>
      <c r="G78" s="17" t="str">
        <f t="shared" si="3"/>
        <v>5.29/km</v>
      </c>
      <c r="H78" s="18">
        <f t="shared" si="2"/>
        <v>0.01439814814814815</v>
      </c>
      <c r="I78" s="18">
        <f>F78-INDEX($F$4:$F$98,MATCH(D78,$D$4:$D$98,0))</f>
        <v>0.0026736111111111127</v>
      </c>
    </row>
    <row r="79" spans="1:9" s="7" customFormat="1" ht="15" customHeight="1">
      <c r="A79" s="8">
        <v>76</v>
      </c>
      <c r="B79" s="30" t="s">
        <v>259</v>
      </c>
      <c r="C79" s="30" t="s">
        <v>260</v>
      </c>
      <c r="D79" s="31" t="s">
        <v>131</v>
      </c>
      <c r="E79" s="30" t="s">
        <v>104</v>
      </c>
      <c r="F79" s="32" t="s">
        <v>261</v>
      </c>
      <c r="G79" s="17" t="str">
        <f t="shared" si="3"/>
        <v>5.30/km</v>
      </c>
      <c r="H79" s="18">
        <f t="shared" si="2"/>
        <v>0.014502314814814812</v>
      </c>
      <c r="I79" s="18">
        <f>F79-INDEX($F$4:$F$98,MATCH(D79,$D$4:$D$98,0))</f>
        <v>0.006099537037037028</v>
      </c>
    </row>
    <row r="80" spans="1:9" s="10" customFormat="1" ht="15" customHeight="1">
      <c r="A80" s="8">
        <v>77</v>
      </c>
      <c r="B80" s="30" t="s">
        <v>262</v>
      </c>
      <c r="C80" s="30" t="s">
        <v>263</v>
      </c>
      <c r="D80" s="31" t="s">
        <v>155</v>
      </c>
      <c r="E80" s="30" t="s">
        <v>104</v>
      </c>
      <c r="F80" s="32" t="s">
        <v>264</v>
      </c>
      <c r="G80" s="17" t="str">
        <f t="shared" si="3"/>
        <v>5.31/km</v>
      </c>
      <c r="H80" s="18">
        <f t="shared" si="2"/>
        <v>0.01460648148148148</v>
      </c>
      <c r="I80" s="18">
        <f>F80-INDEX($F$4:$F$98,MATCH(D80,$D$4:$D$98,0))</f>
        <v>0.0043865740740740705</v>
      </c>
    </row>
    <row r="81" spans="1:9" s="7" customFormat="1" ht="15" customHeight="1">
      <c r="A81" s="8">
        <v>78</v>
      </c>
      <c r="B81" s="30" t="s">
        <v>265</v>
      </c>
      <c r="C81" s="30" t="s">
        <v>266</v>
      </c>
      <c r="D81" s="31" t="s">
        <v>267</v>
      </c>
      <c r="E81" s="30" t="s">
        <v>36</v>
      </c>
      <c r="F81" s="32" t="s">
        <v>268</v>
      </c>
      <c r="G81" s="17" t="str">
        <f t="shared" si="3"/>
        <v>5.31/km</v>
      </c>
      <c r="H81" s="18">
        <f t="shared" si="2"/>
        <v>0.014652777777777782</v>
      </c>
      <c r="I81" s="18">
        <f>F81-INDEX($F$4:$F$98,MATCH(D81,$D$4:$D$98,0))</f>
        <v>0</v>
      </c>
    </row>
    <row r="82" spans="1:9" s="7" customFormat="1" ht="15" customHeight="1">
      <c r="A82" s="8">
        <v>79</v>
      </c>
      <c r="B82" s="30" t="s">
        <v>269</v>
      </c>
      <c r="C82" s="30" t="s">
        <v>270</v>
      </c>
      <c r="D82" s="31" t="s">
        <v>155</v>
      </c>
      <c r="E82" s="30" t="s">
        <v>36</v>
      </c>
      <c r="F82" s="32" t="s">
        <v>271</v>
      </c>
      <c r="G82" s="17" t="str">
        <f t="shared" si="3"/>
        <v>5.32/km</v>
      </c>
      <c r="H82" s="18">
        <f t="shared" si="2"/>
        <v>0.01471064814814815</v>
      </c>
      <c r="I82" s="18">
        <f>F82-INDEX($F$4:$F$98,MATCH(D82,$D$4:$D$98,0))</f>
        <v>0.00449074074074074</v>
      </c>
    </row>
    <row r="83" spans="1:9" s="7" customFormat="1" ht="15" customHeight="1">
      <c r="A83" s="8">
        <v>80</v>
      </c>
      <c r="B83" s="30" t="s">
        <v>272</v>
      </c>
      <c r="C83" s="30" t="s">
        <v>273</v>
      </c>
      <c r="D83" s="31" t="s">
        <v>131</v>
      </c>
      <c r="E83" s="30" t="s">
        <v>69</v>
      </c>
      <c r="F83" s="32" t="s">
        <v>274</v>
      </c>
      <c r="G83" s="17" t="str">
        <f t="shared" si="3"/>
        <v>5.35/km</v>
      </c>
      <c r="H83" s="18">
        <f t="shared" si="2"/>
        <v>0.015034722222222224</v>
      </c>
      <c r="I83" s="18">
        <f>F83-INDEX($F$4:$F$98,MATCH(D83,$D$4:$D$98,0))</f>
        <v>0.00663194444444444</v>
      </c>
    </row>
    <row r="84" spans="1:9" ht="15" customHeight="1">
      <c r="A84" s="8">
        <v>81</v>
      </c>
      <c r="B84" s="30" t="s">
        <v>275</v>
      </c>
      <c r="C84" s="30" t="s">
        <v>276</v>
      </c>
      <c r="D84" s="31" t="s">
        <v>277</v>
      </c>
      <c r="E84" s="30" t="s">
        <v>36</v>
      </c>
      <c r="F84" s="32" t="s">
        <v>278</v>
      </c>
      <c r="G84" s="17" t="str">
        <f t="shared" si="3"/>
        <v>5.38/km</v>
      </c>
      <c r="H84" s="18">
        <f t="shared" si="2"/>
        <v>0.01543981481481482</v>
      </c>
      <c r="I84" s="18">
        <f>F84-INDEX($F$4:$F$98,MATCH(D84,$D$4:$D$98,0))</f>
        <v>0</v>
      </c>
    </row>
    <row r="85" spans="1:9" ht="15" customHeight="1">
      <c r="A85" s="8">
        <v>82</v>
      </c>
      <c r="B85" s="30" t="s">
        <v>279</v>
      </c>
      <c r="C85" s="30" t="s">
        <v>280</v>
      </c>
      <c r="D85" s="31" t="s">
        <v>281</v>
      </c>
      <c r="E85" s="30" t="s">
        <v>282</v>
      </c>
      <c r="F85" s="32" t="s">
        <v>283</v>
      </c>
      <c r="G85" s="17" t="str">
        <f t="shared" si="3"/>
        <v>5.46/km</v>
      </c>
      <c r="H85" s="18">
        <f t="shared" si="2"/>
        <v>0.016307870370370372</v>
      </c>
      <c r="I85" s="18">
        <f>F85-INDEX($F$4:$F$98,MATCH(D85,$D$4:$D$98,0))</f>
        <v>0</v>
      </c>
    </row>
    <row r="86" spans="1:9" ht="15" customHeight="1">
      <c r="A86" s="8">
        <v>83</v>
      </c>
      <c r="B86" s="30" t="s">
        <v>284</v>
      </c>
      <c r="C86" s="30" t="s">
        <v>285</v>
      </c>
      <c r="D86" s="31" t="s">
        <v>15</v>
      </c>
      <c r="E86" s="30" t="s">
        <v>16</v>
      </c>
      <c r="F86" s="32" t="s">
        <v>286</v>
      </c>
      <c r="G86" s="17" t="str">
        <f t="shared" si="3"/>
        <v>5.50/km</v>
      </c>
      <c r="H86" s="18">
        <f t="shared" si="2"/>
        <v>0.016759259259259262</v>
      </c>
      <c r="I86" s="18">
        <f>F86-INDEX($F$4:$F$98,MATCH(D86,$D$4:$D$98,0))</f>
        <v>0.016759259259259262</v>
      </c>
    </row>
    <row r="87" spans="1:9" ht="15" customHeight="1">
      <c r="A87" s="8">
        <v>84</v>
      </c>
      <c r="B87" s="30" t="s">
        <v>287</v>
      </c>
      <c r="C87" s="30" t="s">
        <v>288</v>
      </c>
      <c r="D87" s="31" t="s">
        <v>281</v>
      </c>
      <c r="E87" s="30" t="s">
        <v>104</v>
      </c>
      <c r="F87" s="32" t="s">
        <v>289</v>
      </c>
      <c r="G87" s="17" t="str">
        <f t="shared" si="3"/>
        <v>5.52/km</v>
      </c>
      <c r="H87" s="18">
        <f t="shared" si="2"/>
        <v>0.017083333333333336</v>
      </c>
      <c r="I87" s="18">
        <f>F87-INDEX($F$4:$F$98,MATCH(D87,$D$4:$D$98,0))</f>
        <v>0.0007754629629629639</v>
      </c>
    </row>
    <row r="88" spans="1:9" ht="15" customHeight="1">
      <c r="A88" s="8">
        <v>85</v>
      </c>
      <c r="B88" s="30" t="s">
        <v>290</v>
      </c>
      <c r="C88" s="30" t="s">
        <v>68</v>
      </c>
      <c r="D88" s="31" t="s">
        <v>107</v>
      </c>
      <c r="E88" s="30" t="s">
        <v>93</v>
      </c>
      <c r="F88" s="32" t="s">
        <v>291</v>
      </c>
      <c r="G88" s="17" t="str">
        <f t="shared" si="3"/>
        <v>5.53/km</v>
      </c>
      <c r="H88" s="18">
        <f t="shared" si="2"/>
        <v>0.017175925925925924</v>
      </c>
      <c r="I88" s="18">
        <f>F88-INDEX($F$4:$F$98,MATCH(D88,$D$4:$D$98,0))</f>
        <v>0.010150462962962962</v>
      </c>
    </row>
    <row r="89" spans="1:9" ht="15" customHeight="1">
      <c r="A89" s="8">
        <v>86</v>
      </c>
      <c r="B89" s="30" t="s">
        <v>292</v>
      </c>
      <c r="C89" s="30" t="s">
        <v>293</v>
      </c>
      <c r="D89" s="31" t="s">
        <v>131</v>
      </c>
      <c r="E89" s="30" t="s">
        <v>104</v>
      </c>
      <c r="F89" s="32" t="s">
        <v>294</v>
      </c>
      <c r="G89" s="17" t="str">
        <f t="shared" si="3"/>
        <v>5.55/km</v>
      </c>
      <c r="H89" s="18">
        <f t="shared" si="2"/>
        <v>0.017384259259259262</v>
      </c>
      <c r="I89" s="18">
        <f>F89-INDEX($F$4:$F$98,MATCH(D89,$D$4:$D$98,0))</f>
        <v>0.00898148148148148</v>
      </c>
    </row>
    <row r="90" spans="1:9" ht="15" customHeight="1">
      <c r="A90" s="8">
        <v>87</v>
      </c>
      <c r="B90" s="30" t="s">
        <v>295</v>
      </c>
      <c r="C90" s="30" t="s">
        <v>296</v>
      </c>
      <c r="D90" s="31" t="s">
        <v>151</v>
      </c>
      <c r="E90" s="30" t="s">
        <v>233</v>
      </c>
      <c r="F90" s="32" t="s">
        <v>297</v>
      </c>
      <c r="G90" s="17" t="str">
        <f t="shared" si="3"/>
        <v>6.11/km</v>
      </c>
      <c r="H90" s="18">
        <f t="shared" si="2"/>
        <v>0.019293981481481485</v>
      </c>
      <c r="I90" s="18">
        <f>F90-INDEX($F$4:$F$98,MATCH(D90,$D$4:$D$98,0))</f>
        <v>0.009247685185185185</v>
      </c>
    </row>
    <row r="91" spans="1:9" ht="15" customHeight="1">
      <c r="A91" s="8">
        <v>88</v>
      </c>
      <c r="B91" s="30" t="s">
        <v>298</v>
      </c>
      <c r="C91" s="30" t="s">
        <v>299</v>
      </c>
      <c r="D91" s="31" t="s">
        <v>131</v>
      </c>
      <c r="E91" s="30" t="s">
        <v>16</v>
      </c>
      <c r="F91" s="32" t="s">
        <v>300</v>
      </c>
      <c r="G91" s="17" t="str">
        <f t="shared" si="3"/>
        <v>6.13/km</v>
      </c>
      <c r="H91" s="18">
        <f t="shared" si="2"/>
        <v>0.019456018518518522</v>
      </c>
      <c r="I91" s="18">
        <f>F91-INDEX($F$4:$F$98,MATCH(D91,$D$4:$D$98,0))</f>
        <v>0.011053240740740738</v>
      </c>
    </row>
    <row r="92" spans="1:9" ht="15" customHeight="1">
      <c r="A92" s="8">
        <v>89</v>
      </c>
      <c r="B92" s="30" t="s">
        <v>301</v>
      </c>
      <c r="C92" s="30" t="s">
        <v>302</v>
      </c>
      <c r="D92" s="31" t="s">
        <v>277</v>
      </c>
      <c r="E92" s="30" t="s">
        <v>56</v>
      </c>
      <c r="F92" s="32" t="s">
        <v>303</v>
      </c>
      <c r="G92" s="17" t="str">
        <f t="shared" si="3"/>
        <v>6.20/km</v>
      </c>
      <c r="H92" s="18">
        <f t="shared" si="2"/>
        <v>0.020335648148148148</v>
      </c>
      <c r="I92" s="18">
        <f>F92-INDEX($F$4:$F$98,MATCH(D92,$D$4:$D$98,0))</f>
        <v>0.004895833333333328</v>
      </c>
    </row>
    <row r="93" spans="1:9" ht="15" customHeight="1">
      <c r="A93" s="8">
        <v>90</v>
      </c>
      <c r="B93" s="30" t="s">
        <v>304</v>
      </c>
      <c r="C93" s="30" t="s">
        <v>305</v>
      </c>
      <c r="D93" s="31" t="s">
        <v>277</v>
      </c>
      <c r="E93" s="30" t="s">
        <v>100</v>
      </c>
      <c r="F93" s="32" t="s">
        <v>306</v>
      </c>
      <c r="G93" s="17" t="str">
        <f t="shared" si="3"/>
        <v>6.42/km</v>
      </c>
      <c r="H93" s="18">
        <f t="shared" si="2"/>
        <v>0.022824074074074076</v>
      </c>
      <c r="I93" s="18">
        <f>F93-INDEX($F$4:$F$98,MATCH(D93,$D$4:$D$98,0))</f>
        <v>0.007384259259259257</v>
      </c>
    </row>
    <row r="94" spans="1:9" ht="15" customHeight="1">
      <c r="A94" s="8">
        <v>91</v>
      </c>
      <c r="B94" s="30" t="s">
        <v>98</v>
      </c>
      <c r="C94" s="30" t="s">
        <v>307</v>
      </c>
      <c r="D94" s="31" t="s">
        <v>249</v>
      </c>
      <c r="E94" s="30" t="s">
        <v>100</v>
      </c>
      <c r="F94" s="32" t="s">
        <v>308</v>
      </c>
      <c r="G94" s="17" t="str">
        <f t="shared" si="3"/>
        <v>6.51/km</v>
      </c>
      <c r="H94" s="18">
        <f t="shared" si="2"/>
        <v>0.02383101851851852</v>
      </c>
      <c r="I94" s="18">
        <f>F94-INDEX($F$4:$F$98,MATCH(D94,$D$4:$D$98,0))</f>
        <v>0.009560185185185185</v>
      </c>
    </row>
    <row r="95" spans="1:9" ht="15" customHeight="1">
      <c r="A95" s="8">
        <v>92</v>
      </c>
      <c r="B95" s="30" t="s">
        <v>309</v>
      </c>
      <c r="C95" s="30" t="s">
        <v>19</v>
      </c>
      <c r="D95" s="31" t="s">
        <v>237</v>
      </c>
      <c r="E95" s="30" t="s">
        <v>170</v>
      </c>
      <c r="F95" s="32" t="s">
        <v>310</v>
      </c>
      <c r="G95" s="17" t="str">
        <f t="shared" si="3"/>
        <v>7.26/km</v>
      </c>
      <c r="H95" s="18">
        <f t="shared" si="2"/>
        <v>0.027870370370370375</v>
      </c>
      <c r="I95" s="18">
        <f>F95-INDEX($F$4:$F$98,MATCH(D95,$D$4:$D$98,0))</f>
        <v>0.014502314814814815</v>
      </c>
    </row>
    <row r="96" spans="1:9" ht="15" customHeight="1">
      <c r="A96" s="8">
        <v>93</v>
      </c>
      <c r="B96" s="30" t="s">
        <v>311</v>
      </c>
      <c r="C96" s="30" t="s">
        <v>293</v>
      </c>
      <c r="D96" s="31" t="s">
        <v>312</v>
      </c>
      <c r="E96" s="30" t="s">
        <v>313</v>
      </c>
      <c r="F96" s="32" t="s">
        <v>314</v>
      </c>
      <c r="G96" s="17" t="str">
        <f t="shared" si="3"/>
        <v>7.36/km</v>
      </c>
      <c r="H96" s="18">
        <f>F96-$F$4</f>
        <v>0.02908564814814815</v>
      </c>
      <c r="I96" s="18">
        <f>F96-INDEX($F$4:$F$98,MATCH(D96,$D$4:$D$98,0))</f>
        <v>0</v>
      </c>
    </row>
    <row r="97" spans="1:9" ht="15" customHeight="1">
      <c r="A97" s="8">
        <v>94</v>
      </c>
      <c r="B97" s="30" t="s">
        <v>315</v>
      </c>
      <c r="C97" s="30" t="s">
        <v>14</v>
      </c>
      <c r="D97" s="31" t="s">
        <v>237</v>
      </c>
      <c r="E97" s="30" t="s">
        <v>316</v>
      </c>
      <c r="F97" s="32" t="s">
        <v>317</v>
      </c>
      <c r="G97" s="17" t="str">
        <f t="shared" si="3"/>
        <v>7.52/km</v>
      </c>
      <c r="H97" s="18">
        <f>F97-$F$4</f>
        <v>0.030925925925925923</v>
      </c>
      <c r="I97" s="18">
        <f>F97-INDEX($F$4:$F$98,MATCH(D97,$D$4:$D$98,0))</f>
        <v>0.017557870370370363</v>
      </c>
    </row>
    <row r="98" spans="1:9" ht="15" customHeight="1">
      <c r="A98" s="11">
        <v>95</v>
      </c>
      <c r="B98" s="33" t="s">
        <v>318</v>
      </c>
      <c r="C98" s="33" t="s">
        <v>205</v>
      </c>
      <c r="D98" s="34" t="s">
        <v>28</v>
      </c>
      <c r="E98" s="33" t="s">
        <v>100</v>
      </c>
      <c r="F98" s="35" t="s">
        <v>319</v>
      </c>
      <c r="G98" s="20" t="str">
        <f t="shared" si="3"/>
        <v>7.54/km</v>
      </c>
      <c r="H98" s="21">
        <f>F98-$F$4</f>
        <v>0.03113425925925926</v>
      </c>
      <c r="I98" s="21">
        <f>F98-INDEX($F$4:$F$98,MATCH(D98,$D$4:$D$98,0))</f>
        <v>0.029166666666666667</v>
      </c>
    </row>
  </sheetData>
  <sheetProtection/>
  <autoFilter ref="A3:I98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57421875" style="2" customWidth="1"/>
  </cols>
  <sheetData>
    <row r="1" spans="1:3" ht="24.75" customHeight="1">
      <c r="A1" s="27" t="str">
        <f>Individuale!A1</f>
        <v>Maratonina di Poggio Mirteto 1ª edizione 13ª prova</v>
      </c>
      <c r="B1" s="27"/>
      <c r="C1" s="27"/>
    </row>
    <row r="2" spans="1:3" ht="33" customHeight="1">
      <c r="A2" s="28" t="str">
        <f>Individuale!A2&amp;" km. "&amp;Individuale!I2</f>
        <v>Poggio Mirteto (RI) Italia - Domenica 04/09/2011  km. 10</v>
      </c>
      <c r="B2" s="28"/>
      <c r="C2" s="28"/>
    </row>
    <row r="3" spans="1:3" ht="24.75" customHeight="1">
      <c r="A3" s="12" t="s">
        <v>1</v>
      </c>
      <c r="B3" s="5" t="s">
        <v>5</v>
      </c>
      <c r="C3" s="5" t="s">
        <v>10</v>
      </c>
    </row>
    <row r="4" spans="1:3" ht="15" customHeight="1">
      <c r="A4" s="14">
        <v>1</v>
      </c>
      <c r="B4" s="13" t="s">
        <v>36</v>
      </c>
      <c r="C4" s="22">
        <v>11</v>
      </c>
    </row>
    <row r="5" spans="1:3" ht="15" customHeight="1">
      <c r="A5" s="17">
        <v>2</v>
      </c>
      <c r="B5" s="16" t="s">
        <v>16</v>
      </c>
      <c r="C5" s="23">
        <v>8</v>
      </c>
    </row>
    <row r="6" spans="1:3" ht="15" customHeight="1">
      <c r="A6" s="17">
        <v>3</v>
      </c>
      <c r="B6" s="16" t="s">
        <v>93</v>
      </c>
      <c r="C6" s="23">
        <v>7</v>
      </c>
    </row>
    <row r="7" spans="1:3" ht="15" customHeight="1">
      <c r="A7" s="17">
        <v>4</v>
      </c>
      <c r="B7" s="16" t="s">
        <v>104</v>
      </c>
      <c r="C7" s="23">
        <v>6</v>
      </c>
    </row>
    <row r="8" spans="1:3" ht="15" customHeight="1">
      <c r="A8" s="17">
        <v>5</v>
      </c>
      <c r="B8" s="16" t="s">
        <v>100</v>
      </c>
      <c r="C8" s="23">
        <v>5</v>
      </c>
    </row>
    <row r="9" spans="1:3" ht="15" customHeight="1">
      <c r="A9" s="17">
        <v>6</v>
      </c>
      <c r="B9" s="16" t="s">
        <v>52</v>
      </c>
      <c r="C9" s="23">
        <v>5</v>
      </c>
    </row>
    <row r="10" spans="1:3" ht="15" customHeight="1">
      <c r="A10" s="17">
        <v>7</v>
      </c>
      <c r="B10" s="16" t="s">
        <v>118</v>
      </c>
      <c r="C10" s="23">
        <v>5</v>
      </c>
    </row>
    <row r="11" spans="1:3" ht="15" customHeight="1">
      <c r="A11" s="17">
        <v>8</v>
      </c>
      <c r="B11" s="16" t="s">
        <v>44</v>
      </c>
      <c r="C11" s="23">
        <v>4</v>
      </c>
    </row>
    <row r="12" spans="1:3" ht="15" customHeight="1">
      <c r="A12" s="17">
        <v>9</v>
      </c>
      <c r="B12" s="16" t="s">
        <v>233</v>
      </c>
      <c r="C12" s="23">
        <v>3</v>
      </c>
    </row>
    <row r="13" spans="1:3" ht="15" customHeight="1">
      <c r="A13" s="17">
        <v>10</v>
      </c>
      <c r="B13" s="16" t="s">
        <v>69</v>
      </c>
      <c r="C13" s="23">
        <v>3</v>
      </c>
    </row>
    <row r="14" spans="1:3" ht="15" customHeight="1">
      <c r="A14" s="17">
        <v>11</v>
      </c>
      <c r="B14" s="16" t="s">
        <v>80</v>
      </c>
      <c r="C14" s="23">
        <v>3</v>
      </c>
    </row>
    <row r="15" spans="1:3" ht="15" customHeight="1">
      <c r="A15" s="17">
        <v>12</v>
      </c>
      <c r="B15" s="16" t="s">
        <v>65</v>
      </c>
      <c r="C15" s="23">
        <v>3</v>
      </c>
    </row>
    <row r="16" spans="1:3" ht="15" customHeight="1">
      <c r="A16" s="17">
        <v>13</v>
      </c>
      <c r="B16" s="16" t="s">
        <v>147</v>
      </c>
      <c r="C16" s="23">
        <v>3</v>
      </c>
    </row>
    <row r="17" spans="1:3" ht="15" customHeight="1">
      <c r="A17" s="17">
        <v>14</v>
      </c>
      <c r="B17" s="16" t="s">
        <v>125</v>
      </c>
      <c r="C17" s="23">
        <v>3</v>
      </c>
    </row>
    <row r="18" spans="1:3" ht="15" customHeight="1">
      <c r="A18" s="17">
        <v>15</v>
      </c>
      <c r="B18" s="16" t="s">
        <v>137</v>
      </c>
      <c r="C18" s="23">
        <v>2</v>
      </c>
    </row>
    <row r="19" spans="1:3" ht="15" customHeight="1">
      <c r="A19" s="17">
        <v>16</v>
      </c>
      <c r="B19" s="16" t="s">
        <v>56</v>
      </c>
      <c r="C19" s="23">
        <v>2</v>
      </c>
    </row>
    <row r="20" spans="1:3" ht="15" customHeight="1">
      <c r="A20" s="17">
        <v>17</v>
      </c>
      <c r="B20" s="16" t="s">
        <v>87</v>
      </c>
      <c r="C20" s="23">
        <v>2</v>
      </c>
    </row>
    <row r="21" spans="1:3" ht="15" customHeight="1">
      <c r="A21" s="17">
        <v>18</v>
      </c>
      <c r="B21" s="16" t="s">
        <v>112</v>
      </c>
      <c r="C21" s="23">
        <v>2</v>
      </c>
    </row>
    <row r="22" spans="1:3" ht="15" customHeight="1">
      <c r="A22" s="17">
        <v>19</v>
      </c>
      <c r="B22" s="16" t="s">
        <v>170</v>
      </c>
      <c r="C22" s="23">
        <v>2</v>
      </c>
    </row>
    <row r="23" spans="1:3" ht="15" customHeight="1">
      <c r="A23" s="17">
        <v>20</v>
      </c>
      <c r="B23" s="16" t="s">
        <v>202</v>
      </c>
      <c r="C23" s="23">
        <v>1</v>
      </c>
    </row>
    <row r="24" spans="1:3" ht="15" customHeight="1">
      <c r="A24" s="17">
        <v>21</v>
      </c>
      <c r="B24" s="16" t="s">
        <v>206</v>
      </c>
      <c r="C24" s="23">
        <v>1</v>
      </c>
    </row>
    <row r="25" spans="1:3" ht="15" customHeight="1">
      <c r="A25" s="17">
        <v>22</v>
      </c>
      <c r="B25" s="16" t="s">
        <v>221</v>
      </c>
      <c r="C25" s="23">
        <v>1</v>
      </c>
    </row>
    <row r="26" spans="1:3" ht="15" customHeight="1">
      <c r="A26" s="17">
        <v>23</v>
      </c>
      <c r="B26" s="16" t="s">
        <v>282</v>
      </c>
      <c r="C26" s="23">
        <v>1</v>
      </c>
    </row>
    <row r="27" spans="1:3" ht="15" customHeight="1">
      <c r="A27" s="17">
        <v>24</v>
      </c>
      <c r="B27" s="16" t="s">
        <v>316</v>
      </c>
      <c r="C27" s="23">
        <v>1</v>
      </c>
    </row>
    <row r="28" spans="1:3" ht="15" customHeight="1">
      <c r="A28" s="17">
        <v>25</v>
      </c>
      <c r="B28" s="16" t="s">
        <v>20</v>
      </c>
      <c r="C28" s="23">
        <v>1</v>
      </c>
    </row>
    <row r="29" spans="1:3" ht="15" customHeight="1">
      <c r="A29" s="17">
        <v>26</v>
      </c>
      <c r="B29" s="16" t="s">
        <v>61</v>
      </c>
      <c r="C29" s="23">
        <v>1</v>
      </c>
    </row>
    <row r="30" spans="1:3" ht="15" customHeight="1">
      <c r="A30" s="17">
        <v>27</v>
      </c>
      <c r="B30" s="16" t="s">
        <v>243</v>
      </c>
      <c r="C30" s="23">
        <v>1</v>
      </c>
    </row>
    <row r="31" spans="1:3" ht="15" customHeight="1">
      <c r="A31" s="17">
        <v>28</v>
      </c>
      <c r="B31" s="16" t="s">
        <v>32</v>
      </c>
      <c r="C31" s="23">
        <v>1</v>
      </c>
    </row>
    <row r="32" spans="1:3" ht="15" customHeight="1">
      <c r="A32" s="17">
        <v>29</v>
      </c>
      <c r="B32" s="16" t="s">
        <v>192</v>
      </c>
      <c r="C32" s="23">
        <v>1</v>
      </c>
    </row>
    <row r="33" spans="1:3" ht="15" customHeight="1">
      <c r="A33" s="17">
        <v>30</v>
      </c>
      <c r="B33" s="16" t="s">
        <v>48</v>
      </c>
      <c r="C33" s="23">
        <v>1</v>
      </c>
    </row>
    <row r="34" spans="1:3" ht="15" customHeight="1">
      <c r="A34" s="17">
        <v>31</v>
      </c>
      <c r="B34" s="16" t="s">
        <v>122</v>
      </c>
      <c r="C34" s="23">
        <v>1</v>
      </c>
    </row>
    <row r="35" spans="1:3" ht="15" customHeight="1">
      <c r="A35" s="17">
        <v>32</v>
      </c>
      <c r="B35" s="16" t="s">
        <v>40</v>
      </c>
      <c r="C35" s="23">
        <v>1</v>
      </c>
    </row>
    <row r="36" spans="1:3" ht="15" customHeight="1">
      <c r="A36" s="17">
        <v>33</v>
      </c>
      <c r="B36" s="16" t="s">
        <v>108</v>
      </c>
      <c r="C36" s="23">
        <v>1</v>
      </c>
    </row>
    <row r="37" spans="1:3" ht="15" customHeight="1">
      <c r="A37" s="17">
        <v>34</v>
      </c>
      <c r="B37" s="16" t="s">
        <v>184</v>
      </c>
      <c r="C37" s="23">
        <v>1</v>
      </c>
    </row>
    <row r="38" spans="1:3" ht="15" customHeight="1">
      <c r="A38" s="20">
        <v>35</v>
      </c>
      <c r="B38" s="19" t="s">
        <v>313</v>
      </c>
      <c r="C38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2011-09-11T09:28:18Z</dcterms:created>
  <dcterms:modified xsi:type="dcterms:W3CDTF">2011-09-11T09:32:49Z</dcterms:modified>
  <cp:category/>
  <cp:version/>
  <cp:contentType/>
  <cp:contentStatus/>
</cp:coreProperties>
</file>