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'Individuale'!$A$3:$I$152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<sst xmlns="http://schemas.openxmlformats.org/spreadsheetml/2006/main" count="653" uniqueCount="304">
  <si>
    <t>RENATO</t>
  </si>
  <si>
    <t>M20</t>
  </si>
  <si>
    <t>RCF ROMA</t>
  </si>
  <si>
    <t>ATL FUTURA</t>
  </si>
  <si>
    <t>M40</t>
  </si>
  <si>
    <t>MOURAD</t>
  </si>
  <si>
    <t>DI MARCO SPORT</t>
  </si>
  <si>
    <t>SIMIONATO</t>
  </si>
  <si>
    <t>M30</t>
  </si>
  <si>
    <t>RUNNING ATL FUTURA</t>
  </si>
  <si>
    <t>CIOCCOLINI</t>
  </si>
  <si>
    <t>PAOLELLI</t>
  </si>
  <si>
    <t>M45</t>
  </si>
  <si>
    <t>MODELLI CERAMICI RUNNING</t>
  </si>
  <si>
    <t>M50</t>
  </si>
  <si>
    <t>MARTELLI</t>
  </si>
  <si>
    <t>BAZZONI</t>
  </si>
  <si>
    <t>F20</t>
  </si>
  <si>
    <t>BASTIANINI</t>
  </si>
  <si>
    <t>PUCCI</t>
  </si>
  <si>
    <t>M55</t>
  </si>
  <si>
    <t xml:space="preserve">MENNA </t>
  </si>
  <si>
    <t>F30</t>
  </si>
  <si>
    <t xml:space="preserve">LIBERTAS </t>
  </si>
  <si>
    <t>CRUCIANI</t>
  </si>
  <si>
    <t>CHIARA</t>
  </si>
  <si>
    <t>F40</t>
  </si>
  <si>
    <t>PIERALISI</t>
  </si>
  <si>
    <t>PALLOTTINI</t>
  </si>
  <si>
    <t>BELLI</t>
  </si>
  <si>
    <t>M35</t>
  </si>
  <si>
    <t>GALLINELLA</t>
  </si>
  <si>
    <t>ZONA OLIMPICA</t>
  </si>
  <si>
    <t xml:space="preserve">PERSICHETTI </t>
  </si>
  <si>
    <t>G.S. CERVETERI RUNNERS</t>
  </si>
  <si>
    <t>GIOVANALE</t>
  </si>
  <si>
    <t>BANCARI ROMANI</t>
  </si>
  <si>
    <t xml:space="preserve">CROCICCHIA </t>
  </si>
  <si>
    <t xml:space="preserve">BERNI </t>
  </si>
  <si>
    <t>F50</t>
  </si>
  <si>
    <t xml:space="preserve">FALABELLA </t>
  </si>
  <si>
    <t>BATTAGLINI</t>
  </si>
  <si>
    <t>M65</t>
  </si>
  <si>
    <t>PETER PAN TRIATHLON</t>
  </si>
  <si>
    <t>TASSELLI</t>
  </si>
  <si>
    <t>BELLITTO</t>
  </si>
  <si>
    <t xml:space="preserve">LORENZOTTI </t>
  </si>
  <si>
    <t>ANNA BABY RUNNER</t>
  </si>
  <si>
    <t>COLETTA</t>
  </si>
  <si>
    <t>M60</t>
  </si>
  <si>
    <t xml:space="preserve">ORSINI </t>
  </si>
  <si>
    <t>FOGLIETTO</t>
  </si>
  <si>
    <t>GABRIELLI</t>
  </si>
  <si>
    <t>F35</t>
  </si>
  <si>
    <t>CRAL POLIGRAFICO DELLO ST</t>
  </si>
  <si>
    <t>VALLERANO</t>
  </si>
  <si>
    <t>CAROSI</t>
  </si>
  <si>
    <t>ATLETICA CIMINA</t>
  </si>
  <si>
    <t xml:space="preserve">PIRONE </t>
  </si>
  <si>
    <t>SPRECA</t>
  </si>
  <si>
    <t>LEGGITTIMO</t>
  </si>
  <si>
    <t xml:space="preserve">PANDOLFI </t>
  </si>
  <si>
    <t>ECO MARAT MONTI CIMINI</t>
  </si>
  <si>
    <t>MUZZI</t>
  </si>
  <si>
    <t xml:space="preserve">RAMELLA </t>
  </si>
  <si>
    <t xml:space="preserve">MOSCETTI </t>
  </si>
  <si>
    <t xml:space="preserve">PANETTA </t>
  </si>
  <si>
    <t>RUGGI</t>
  </si>
  <si>
    <t>LAI</t>
  </si>
  <si>
    <t>GIORGETTI</t>
  </si>
  <si>
    <t>MARIA GRAZIA</t>
  </si>
  <si>
    <t>F45</t>
  </si>
  <si>
    <t>CESOLINI</t>
  </si>
  <si>
    <t>TRA I 2 LAGHI ANGUILLARA</t>
  </si>
  <si>
    <t xml:space="preserve">BECCHELLI </t>
  </si>
  <si>
    <t>ATLETICA ENERGIA ROMA</t>
  </si>
  <si>
    <t xml:space="preserve">CIANTI </t>
  </si>
  <si>
    <t>COPPARI</t>
  </si>
  <si>
    <t>PATRIZI</t>
  </si>
  <si>
    <t>LIBERI VALLERANO</t>
  </si>
  <si>
    <t>TRONCARELLI</t>
  </si>
  <si>
    <t>MARI</t>
  </si>
  <si>
    <t xml:space="preserve">USAI </t>
  </si>
  <si>
    <t>VITTORI</t>
  </si>
  <si>
    <t>ALTO LAZIO COLAVENE</t>
  </si>
  <si>
    <t>TOFANI</t>
  </si>
  <si>
    <t>BANDINI</t>
  </si>
  <si>
    <t>ARCA ENEL</t>
  </si>
  <si>
    <t>SCACCHIAFICHI</t>
  </si>
  <si>
    <t>GASPARINI</t>
  </si>
  <si>
    <t xml:space="preserve">MIGLIORINI </t>
  </si>
  <si>
    <t>PATRIGNANI</t>
  </si>
  <si>
    <t xml:space="preserve">CIARRONI </t>
  </si>
  <si>
    <t>PASQUETTI</t>
  </si>
  <si>
    <t>BATTISTI    </t>
  </si>
  <si>
    <t>ZUPPELLO</t>
  </si>
  <si>
    <t>CASTELLANI</t>
  </si>
  <si>
    <t>DE SILVESTRIS</t>
  </si>
  <si>
    <t>SPADA</t>
  </si>
  <si>
    <t>CUZZOLI</t>
  </si>
  <si>
    <t>TELONI</t>
  </si>
  <si>
    <t>UGOLINI</t>
  </si>
  <si>
    <t xml:space="preserve">STELLA </t>
  </si>
  <si>
    <t>COMITE</t>
  </si>
  <si>
    <t xml:space="preserve">MONESTIROLI </t>
  </si>
  <si>
    <t>CSI ROMA</t>
  </si>
  <si>
    <t>MALATESTA</t>
  </si>
  <si>
    <t>ATL ALTO LAZIO</t>
  </si>
  <si>
    <t xml:space="preserve">NOBILI </t>
  </si>
  <si>
    <t xml:space="preserve">PELLEGRINI </t>
  </si>
  <si>
    <t>PINDUCCIU</t>
  </si>
  <si>
    <t>TOMASO</t>
  </si>
  <si>
    <t>BROGI</t>
  </si>
  <si>
    <t xml:space="preserve">ESPOSITO </t>
  </si>
  <si>
    <t xml:space="preserve">GIANNI </t>
  </si>
  <si>
    <t>BOBBONI</t>
  </si>
  <si>
    <t>TURI</t>
  </si>
  <si>
    <t>ZAMPI</t>
  </si>
  <si>
    <t xml:space="preserve">D'AMORE </t>
  </si>
  <si>
    <t xml:space="preserve">MACCHIONI </t>
  </si>
  <si>
    <t>ATLIL PARCO</t>
  </si>
  <si>
    <r>
      <t xml:space="preserve">Maratonina dei Castagni </t>
    </r>
    <r>
      <rPr>
        <i/>
        <sz val="18"/>
        <rFont val="Arial"/>
        <family val="2"/>
      </rPr>
      <t>24ª edizione</t>
    </r>
  </si>
  <si>
    <t>Vallerano (VT) Italia - Domenica 05/06/2011</t>
  </si>
  <si>
    <t>ABDELKRIM</t>
  </si>
  <si>
    <t>ABDEL</t>
  </si>
  <si>
    <t>CAPOTOSTI</t>
  </si>
  <si>
    <t>ATHLETIC TERNI</t>
  </si>
  <si>
    <t>HAIDEL</t>
  </si>
  <si>
    <t xml:space="preserve">DANIELE </t>
  </si>
  <si>
    <t>GIANPAOLO</t>
  </si>
  <si>
    <t>D'ANGIÒ</t>
  </si>
  <si>
    <t xml:space="preserve">EMANUELE </t>
  </si>
  <si>
    <t>GIUSTINA</t>
  </si>
  <si>
    <t>URBINATI</t>
  </si>
  <si>
    <t>VERALDO</t>
  </si>
  <si>
    <t>GIOVANNI SCAVO 2000 ATL</t>
  </si>
  <si>
    <t xml:space="preserve">ANDREA </t>
  </si>
  <si>
    <t>DE BERNARDI</t>
  </si>
  <si>
    <t>A.S.D COSTA D'ARGENTO</t>
  </si>
  <si>
    <t>PELLICCIA</t>
  </si>
  <si>
    <t>SPIDONI</t>
  </si>
  <si>
    <t>MANUELE</t>
  </si>
  <si>
    <t>GIANPIERO</t>
  </si>
  <si>
    <t>CORIGLIANO</t>
  </si>
  <si>
    <t>A.S.D. ATLETICA CIMINA</t>
  </si>
  <si>
    <t>OTTAVIANELLI</t>
  </si>
  <si>
    <t>ODDO</t>
  </si>
  <si>
    <t>A.S VALLARENO</t>
  </si>
  <si>
    <t>ZUCCARINO</t>
  </si>
  <si>
    <t>MORELLI</t>
  </si>
  <si>
    <t>FROLICH</t>
  </si>
  <si>
    <t>HANS HERBERT</t>
  </si>
  <si>
    <t>L'AIRONE MONTI DELLA TOLFA</t>
  </si>
  <si>
    <t>PAPALUCA</t>
  </si>
  <si>
    <t>LEPROTTI DI VILLA ADA</t>
  </si>
  <si>
    <t>CARNEVALE</t>
  </si>
  <si>
    <t>ETTORE</t>
  </si>
  <si>
    <t>EMIDIO</t>
  </si>
  <si>
    <t>A.S.D. ATLETICA NEPI</t>
  </si>
  <si>
    <t>PIERPAOLO</t>
  </si>
  <si>
    <t>LORETO</t>
  </si>
  <si>
    <t xml:space="preserve">BRUNO </t>
  </si>
  <si>
    <t>ANGELICA</t>
  </si>
  <si>
    <t>CECCANGELI</t>
  </si>
  <si>
    <t>LIBERO</t>
  </si>
  <si>
    <t>MILVIO</t>
  </si>
  <si>
    <t>KAPPA 42</t>
  </si>
  <si>
    <t>GAIA</t>
  </si>
  <si>
    <t>WALIDA</t>
  </si>
  <si>
    <t>CORRIMONDO</t>
  </si>
  <si>
    <t>VITALI</t>
  </si>
  <si>
    <t>GUERINO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</si>
  <si>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</si>
  <si>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</si>
  <si>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</si>
  <si>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</si>
  <si>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</si>
  <si>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</si>
  <si>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</si>
  <si>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</si>
  <si>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</si>
  <si>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</si>
  <si>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</si>
  <si>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MAURIZIO</t>
  </si>
  <si>
    <t>RUNNING CLUB FUTURA</t>
  </si>
  <si>
    <t>ALESSANDRO</t>
  </si>
  <si>
    <t>GIOVANNI</t>
  </si>
  <si>
    <t>FRANCESCO</t>
  </si>
  <si>
    <t>MASSIMILIANO</t>
  </si>
  <si>
    <t>VINCENZO</t>
  </si>
  <si>
    <t>ANTONIO</t>
  </si>
  <si>
    <t>PIETRO</t>
  </si>
  <si>
    <t>FRANCO</t>
  </si>
  <si>
    <t>ROSSI</t>
  </si>
  <si>
    <t>ROBERTO</t>
  </si>
  <si>
    <t>GIUSEPPE</t>
  </si>
  <si>
    <t>ANGELO</t>
  </si>
  <si>
    <t>DOMENICO</t>
  </si>
  <si>
    <t>GIANCARLO</t>
  </si>
  <si>
    <t>MARCELLO</t>
  </si>
  <si>
    <t>CLAUDIO</t>
  </si>
  <si>
    <t>MARCO</t>
  </si>
  <si>
    <t>FABIO</t>
  </si>
  <si>
    <t>PAOLO</t>
  </si>
  <si>
    <t>GIANNI</t>
  </si>
  <si>
    <t>SALVATORE</t>
  </si>
  <si>
    <t>ALBERTO</t>
  </si>
  <si>
    <t>MASSIMO</t>
  </si>
  <si>
    <t>LUIGI</t>
  </si>
  <si>
    <t>FAUSTO</t>
  </si>
  <si>
    <t>LORENZO</t>
  </si>
  <si>
    <t>ALDO</t>
  </si>
  <si>
    <t>ADRIANO</t>
  </si>
  <si>
    <t>ARTURO</t>
  </si>
  <si>
    <t>STEFANO</t>
  </si>
  <si>
    <t>VITTORIO</t>
  </si>
  <si>
    <t>SERGIO</t>
  </si>
  <si>
    <t>FABRIZIO</t>
  </si>
  <si>
    <t>FEDERICO</t>
  </si>
  <si>
    <t>DI DIONISIO</t>
  </si>
  <si>
    <t>ROSSELLA</t>
  </si>
  <si>
    <t>LAURI</t>
  </si>
  <si>
    <t>LUCA</t>
  </si>
  <si>
    <t>STEFANINI</t>
  </si>
  <si>
    <t>GUIDO</t>
  </si>
  <si>
    <t>VALTER</t>
  </si>
  <si>
    <t>RICCI</t>
  </si>
  <si>
    <t>FRANCESCA</t>
  </si>
  <si>
    <t>LEONARDO</t>
  </si>
  <si>
    <t>SONIA</t>
  </si>
  <si>
    <t>ANTONELLA</t>
  </si>
  <si>
    <t>FILIPPINI</t>
  </si>
  <si>
    <t>GABRIELE</t>
  </si>
  <si>
    <t>ENRICO</t>
  </si>
  <si>
    <t>LIBERTAS ORVIETO</t>
  </si>
  <si>
    <t>TADDEI</t>
  </si>
  <si>
    <t>MASTRONICOLA</t>
  </si>
  <si>
    <t>MECARINI</t>
  </si>
  <si>
    <t>BOCCIALONI</t>
  </si>
  <si>
    <t>BELLAVITA</t>
  </si>
  <si>
    <t>GRASSI</t>
  </si>
  <si>
    <t>EUGENIO</t>
  </si>
  <si>
    <t>RIZZO</t>
  </si>
  <si>
    <t>MINUTO</t>
  </si>
  <si>
    <t>ALFREDO</t>
  </si>
  <si>
    <t>CAPITONI</t>
  </si>
  <si>
    <t>AGOSTINI</t>
  </si>
  <si>
    <t>RUGGERI</t>
  </si>
  <si>
    <t>BOLSENA FORUM</t>
  </si>
  <si>
    <t>ROSA</t>
  </si>
  <si>
    <t>LIBERI PODISTI</t>
  </si>
  <si>
    <t>MAISANO</t>
  </si>
  <si>
    <t>SANTO</t>
  </si>
  <si>
    <t>TIVOLI MARATHON</t>
  </si>
  <si>
    <t>NELLO</t>
  </si>
  <si>
    <t>PAOLOCCI</t>
  </si>
  <si>
    <t>MURA</t>
  </si>
  <si>
    <t>CASTAGNA</t>
  </si>
  <si>
    <t>ROMANO</t>
  </si>
  <si>
    <t>FIORUCCI</t>
  </si>
  <si>
    <t>DELLA MORTE</t>
  </si>
  <si>
    <t>CHIAVONI</t>
  </si>
  <si>
    <t>GREGORI</t>
  </si>
  <si>
    <t>ORTENZI</t>
  </si>
  <si>
    <t>PIERA</t>
  </si>
  <si>
    <t>ATLETICA FALERIA</t>
  </si>
  <si>
    <t>INDIVIDUALE</t>
  </si>
  <si>
    <t>CURATOLO</t>
  </si>
  <si>
    <t>VILMA</t>
  </si>
  <si>
    <t>PAGLIACCIA</t>
  </si>
  <si>
    <t>CARRISI</t>
  </si>
  <si>
    <t>NADDEO</t>
  </si>
  <si>
    <t>CRISTOFARI</t>
  </si>
  <si>
    <t>NICOLETTA</t>
  </si>
  <si>
    <t>PATRIZIO</t>
  </si>
  <si>
    <t>SEVERO NETO</t>
  </si>
  <si>
    <t>IONE</t>
  </si>
  <si>
    <t>SCIPIONI</t>
  </si>
  <si>
    <t>ROMOLI</t>
  </si>
  <si>
    <t>D'AMBROSIO</t>
  </si>
  <si>
    <t>FARTLEK OSTIA</t>
  </si>
  <si>
    <t xml:space="preserve">ERASMI </t>
  </si>
  <si>
    <t>SCORSINO</t>
  </si>
  <si>
    <t>SILVIA</t>
  </si>
  <si>
    <t>BENEDETTI</t>
  </si>
  <si>
    <t>PROCACCI</t>
  </si>
  <si>
    <t>FERNANDO</t>
  </si>
  <si>
    <t>NICOLOSI</t>
  </si>
  <si>
    <t>SIRIGNANO</t>
  </si>
  <si>
    <t>ARNALDO</t>
  </si>
  <si>
    <t>LAALAMI</t>
  </si>
  <si>
    <t>CHERKAOUI</t>
  </si>
  <si>
    <t>KABBOURI</t>
  </si>
  <si>
    <t>ATERNO PESCARA</t>
  </si>
  <si>
    <t>MAAROUF</t>
  </si>
  <si>
    <t>TROIA</t>
  </si>
  <si>
    <t>YASSINE</t>
  </si>
  <si>
    <t>GIORDANO</t>
  </si>
  <si>
    <t>REMO</t>
  </si>
  <si>
    <t>CACCHIONI</t>
  </si>
  <si>
    <t>STEFANIA</t>
  </si>
  <si>
    <t>ELEONORA</t>
  </si>
  <si>
    <t>PIERLUIGI</t>
  </si>
  <si>
    <t>GINO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</si>
</sst>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6" fontId="0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1" customWidth="1"/>
    <col min="2" max="2" width="20.7109375" style="35" customWidth="1"/>
    <col min="3" max="3" width="22.8515625" style="35" customWidth="1"/>
    <col min="4" max="4" width="10.140625" style="2" customWidth="1"/>
    <col min="5" max="5" width="33.8515625" style="42" customWidth="1"/>
    <col min="6" max="6" width="10.140625" style="2" customWidth="1"/>
    <col min="7" max="9" width="10.140625" style="1" customWidth="1"/>
  </cols>
  <sheetData>
    <row r="1" spans="1:9" ht="24.75" customHeight="1">
      <c r="A1" s="21" t="s">
        <v>121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22" t="s">
        <v>122</v>
      </c>
      <c r="B2" s="22"/>
      <c r="C2" s="22"/>
      <c r="D2" s="22"/>
      <c r="E2" s="22"/>
      <c r="F2" s="22"/>
      <c r="G2" s="22"/>
      <c r="H2" s="3" t="s">
        <v>172</v>
      </c>
      <c r="I2" s="4">
        <v>10.3</v>
      </c>
    </row>
    <row r="3" spans="1:9" ht="37.5" customHeight="1">
      <c r="A3" s="5" t="s">
        <v>173</v>
      </c>
      <c r="B3" s="6" t="s">
        <v>174</v>
      </c>
      <c r="C3" s="7" t="s">
        <v>175</v>
      </c>
      <c r="D3" s="7" t="s">
        <v>176</v>
      </c>
      <c r="E3" s="8" t="s">
        <v>177</v>
      </c>
      <c r="F3" s="9" t="s">
        <v>178</v>
      </c>
      <c r="G3" s="9" t="s">
        <v>179</v>
      </c>
      <c r="H3" s="10" t="s">
        <v>180</v>
      </c>
      <c r="I3" s="10" t="s">
        <v>181</v>
      </c>
    </row>
    <row r="4" spans="1:9" s="11" customFormat="1" ht="15" customHeight="1">
      <c r="A4" s="15">
        <v>1</v>
      </c>
      <c r="B4" s="29" t="s">
        <v>290</v>
      </c>
      <c r="C4" s="29" t="s">
        <v>291</v>
      </c>
      <c r="D4" s="30" t="s">
        <v>1</v>
      </c>
      <c r="E4" s="29" t="s">
        <v>2</v>
      </c>
      <c r="F4" s="43">
        <v>0.022805787037037038</v>
      </c>
      <c r="G4" s="15" t="str">
        <f aca="true" t="shared" si="0" ref="G4:G67">TEXT(INT((HOUR(F4)*3600+MINUTE(F4)*60+SECOND(F4))/$I$2/60),"0")&amp;"."&amp;TEXT(MOD((HOUR(F4)*3600+MINUTE(F4)*60+SECOND(F4))/$I$2,60),"00")&amp;"/km"</f>
        <v>3.11/km</v>
      </c>
      <c r="H4" s="18">
        <f aca="true" t="shared" si="1" ref="H4:H31">F4-$F$4</f>
        <v>0</v>
      </c>
      <c r="I4" s="18">
        <f>F4-INDEX($F$4:$F$112,MATCH(D4,$D$4:$D$112,0))</f>
        <v>0</v>
      </c>
    </row>
    <row r="5" spans="1:9" s="11" customFormat="1" ht="15" customHeight="1">
      <c r="A5" s="16">
        <v>2</v>
      </c>
      <c r="B5" s="31" t="s">
        <v>292</v>
      </c>
      <c r="C5" s="31" t="s">
        <v>123</v>
      </c>
      <c r="D5" s="32" t="s">
        <v>1</v>
      </c>
      <c r="E5" s="31" t="s">
        <v>293</v>
      </c>
      <c r="F5" s="44">
        <v>0.02298946759259259</v>
      </c>
      <c r="G5" s="16" t="str">
        <f t="shared" si="0"/>
        <v>3.13/km</v>
      </c>
      <c r="H5" s="19">
        <f t="shared" si="1"/>
        <v>0.00018368055555555152</v>
      </c>
      <c r="I5" s="19">
        <f>F5-INDEX($F$4:$F$112,MATCH(D5,$D$4:$D$112,0))</f>
        <v>0.00018368055555555152</v>
      </c>
    </row>
    <row r="6" spans="1:9" s="11" customFormat="1" ht="15" customHeight="1">
      <c r="A6" s="16">
        <v>3</v>
      </c>
      <c r="B6" s="31" t="s">
        <v>292</v>
      </c>
      <c r="C6" s="31" t="s">
        <v>296</v>
      </c>
      <c r="D6" s="32" t="s">
        <v>1</v>
      </c>
      <c r="E6" s="31" t="s">
        <v>266</v>
      </c>
      <c r="F6" s="44">
        <v>0.02308298611111111</v>
      </c>
      <c r="G6" s="16" t="str">
        <f t="shared" si="0"/>
        <v>3.14/km</v>
      </c>
      <c r="H6" s="19">
        <f t="shared" si="1"/>
        <v>0.00027719907407407207</v>
      </c>
      <c r="I6" s="19">
        <f>F6-INDEX($F$4:$F$112,MATCH(D6,$D$4:$D$112,0))</f>
        <v>0.00027719907407407207</v>
      </c>
    </row>
    <row r="7" spans="1:9" s="11" customFormat="1" ht="15" customHeight="1">
      <c r="A7" s="16">
        <v>4</v>
      </c>
      <c r="B7" s="31" t="s">
        <v>294</v>
      </c>
      <c r="C7" s="31" t="s">
        <v>124</v>
      </c>
      <c r="D7" s="32" t="s">
        <v>1</v>
      </c>
      <c r="E7" s="31" t="s">
        <v>3</v>
      </c>
      <c r="F7" s="44">
        <v>0.02338703703703704</v>
      </c>
      <c r="G7" s="16" t="str">
        <f t="shared" si="0"/>
        <v>3.16/km</v>
      </c>
      <c r="H7" s="19">
        <f t="shared" si="1"/>
        <v>0.0005812500000000019</v>
      </c>
      <c r="I7" s="19">
        <f>F7-INDEX($F$4:$F$112,MATCH(D7,$D$4:$D$112,0))</f>
        <v>0.0005812500000000019</v>
      </c>
    </row>
    <row r="8" spans="1:9" s="11" customFormat="1" ht="15" customHeight="1">
      <c r="A8" s="16">
        <v>5</v>
      </c>
      <c r="B8" s="31" t="s">
        <v>125</v>
      </c>
      <c r="C8" s="31" t="s">
        <v>199</v>
      </c>
      <c r="D8" s="32" t="s">
        <v>4</v>
      </c>
      <c r="E8" s="31" t="s">
        <v>126</v>
      </c>
      <c r="F8" s="44">
        <v>0.023589930555555555</v>
      </c>
      <c r="G8" s="16" t="str">
        <f t="shared" si="0"/>
        <v>3.18/km</v>
      </c>
      <c r="H8" s="19">
        <f t="shared" si="1"/>
        <v>0.0007841435185185174</v>
      </c>
      <c r="I8" s="19">
        <f>F8-INDEX($F$4:$F$112,MATCH(D8,$D$4:$D$112,0))</f>
        <v>0</v>
      </c>
    </row>
    <row r="9" spans="1:9" s="11" customFormat="1" ht="15" customHeight="1">
      <c r="A9" s="16">
        <v>6</v>
      </c>
      <c r="B9" s="31" t="s">
        <v>5</v>
      </c>
      <c r="C9" s="31" t="s">
        <v>127</v>
      </c>
      <c r="D9" s="32" t="s">
        <v>1</v>
      </c>
      <c r="E9" s="31" t="s">
        <v>6</v>
      </c>
      <c r="F9" s="44">
        <v>0.023912731481481483</v>
      </c>
      <c r="G9" s="16" t="str">
        <f t="shared" si="0"/>
        <v>3.21/km</v>
      </c>
      <c r="H9" s="19">
        <f t="shared" si="1"/>
        <v>0.0011069444444444451</v>
      </c>
      <c r="I9" s="19">
        <f>F9-INDEX($F$4:$F$112,MATCH(D9,$D$4:$D$112,0))</f>
        <v>0.0011069444444444451</v>
      </c>
    </row>
    <row r="10" spans="1:9" s="11" customFormat="1" ht="15" customHeight="1">
      <c r="A10" s="16">
        <v>7</v>
      </c>
      <c r="B10" s="31" t="s">
        <v>295</v>
      </c>
      <c r="C10" s="31" t="s">
        <v>128</v>
      </c>
      <c r="D10" s="32" t="s">
        <v>1</v>
      </c>
      <c r="E10" s="31" t="s">
        <v>184</v>
      </c>
      <c r="F10" s="44">
        <v>0.024332986111111107</v>
      </c>
      <c r="G10" s="16" t="str">
        <f t="shared" si="0"/>
        <v>3.24/km</v>
      </c>
      <c r="H10" s="19">
        <f t="shared" si="1"/>
        <v>0.0015271990740740697</v>
      </c>
      <c r="I10" s="19">
        <f>F10-INDEX($F$4:$F$112,MATCH(D10,$D$4:$D$112,0))</f>
        <v>0.0015271990740740697</v>
      </c>
    </row>
    <row r="11" spans="1:9" s="11" customFormat="1" ht="15" customHeight="1">
      <c r="A11" s="16">
        <v>8</v>
      </c>
      <c r="B11" s="31" t="s">
        <v>7</v>
      </c>
      <c r="C11" s="31" t="s">
        <v>218</v>
      </c>
      <c r="D11" s="32" t="s">
        <v>8</v>
      </c>
      <c r="E11" s="31" t="s">
        <v>9</v>
      </c>
      <c r="F11" s="44">
        <v>0.024605324074074075</v>
      </c>
      <c r="G11" s="16" t="str">
        <f t="shared" si="0"/>
        <v>3.26/km</v>
      </c>
      <c r="H11" s="19">
        <f t="shared" si="1"/>
        <v>0.001799537037037037</v>
      </c>
      <c r="I11" s="19">
        <f>F11-INDEX($F$4:$F$112,MATCH(D11,$D$4:$D$112,0))</f>
        <v>0</v>
      </c>
    </row>
    <row r="12" spans="1:9" s="11" customFormat="1" ht="15" customHeight="1">
      <c r="A12" s="16">
        <v>9</v>
      </c>
      <c r="B12" s="31" t="s">
        <v>231</v>
      </c>
      <c r="C12" s="31" t="s">
        <v>232</v>
      </c>
      <c r="D12" s="32" t="s">
        <v>1</v>
      </c>
      <c r="E12" s="31" t="s">
        <v>6</v>
      </c>
      <c r="F12" s="44">
        <v>0.025949421296296297</v>
      </c>
      <c r="G12" s="16" t="str">
        <f t="shared" si="0"/>
        <v>3.38/km</v>
      </c>
      <c r="H12" s="19">
        <f t="shared" si="1"/>
        <v>0.003143634259259259</v>
      </c>
      <c r="I12" s="19">
        <f>F12-INDEX($F$4:$F$112,MATCH(D12,$D$4:$D$112,0))</f>
        <v>0.003143634259259259</v>
      </c>
    </row>
    <row r="13" spans="1:9" s="11" customFormat="1" ht="15" customHeight="1">
      <c r="A13" s="16">
        <v>10</v>
      </c>
      <c r="B13" s="31" t="s">
        <v>10</v>
      </c>
      <c r="C13" s="31" t="s">
        <v>195</v>
      </c>
      <c r="D13" s="32" t="s">
        <v>4</v>
      </c>
      <c r="E13" s="31" t="s">
        <v>32</v>
      </c>
      <c r="F13" s="44">
        <v>0.025974189814814818</v>
      </c>
      <c r="G13" s="16" t="str">
        <f t="shared" si="0"/>
        <v>3.38/km</v>
      </c>
      <c r="H13" s="19">
        <f t="shared" si="1"/>
        <v>0.0031684027777777804</v>
      </c>
      <c r="I13" s="19">
        <f>F13-INDEX($F$4:$F$112,MATCH(D13,$D$4:$D$112,0))</f>
        <v>0.002384259259259263</v>
      </c>
    </row>
    <row r="14" spans="1:9" s="11" customFormat="1" ht="15" customHeight="1">
      <c r="A14" s="16">
        <v>11</v>
      </c>
      <c r="B14" s="31" t="s">
        <v>11</v>
      </c>
      <c r="C14" s="31" t="s">
        <v>129</v>
      </c>
      <c r="D14" s="32" t="s">
        <v>12</v>
      </c>
      <c r="E14" s="31" t="s">
        <v>13</v>
      </c>
      <c r="F14" s="44">
        <v>0.026934143518518517</v>
      </c>
      <c r="G14" s="16" t="str">
        <f t="shared" si="0"/>
        <v>3.46/km</v>
      </c>
      <c r="H14" s="19">
        <f t="shared" si="1"/>
        <v>0.004128356481481479</v>
      </c>
      <c r="I14" s="19">
        <f>F14-INDEX($F$4:$F$112,MATCH(D14,$D$4:$D$112,0))</f>
        <v>0</v>
      </c>
    </row>
    <row r="15" spans="1:9" s="11" customFormat="1" ht="15" customHeight="1">
      <c r="A15" s="16">
        <v>12</v>
      </c>
      <c r="B15" s="31" t="s">
        <v>239</v>
      </c>
      <c r="C15" s="31" t="s">
        <v>207</v>
      </c>
      <c r="D15" s="32" t="s">
        <v>14</v>
      </c>
      <c r="E15" s="31" t="s">
        <v>6</v>
      </c>
      <c r="F15" s="44">
        <v>0.027303240740740743</v>
      </c>
      <c r="G15" s="16" t="str">
        <f t="shared" si="0"/>
        <v>3.49/km</v>
      </c>
      <c r="H15" s="19">
        <f t="shared" si="1"/>
        <v>0.004497453703703705</v>
      </c>
      <c r="I15" s="19">
        <f>F15-INDEX($F$4:$F$112,MATCH(D15,$D$4:$D$112,0))</f>
        <v>0</v>
      </c>
    </row>
    <row r="16" spans="1:9" s="11" customFormat="1" ht="15" customHeight="1">
      <c r="A16" s="16">
        <v>13</v>
      </c>
      <c r="B16" s="31" t="s">
        <v>235</v>
      </c>
      <c r="C16" s="31" t="s">
        <v>194</v>
      </c>
      <c r="D16" s="32" t="s">
        <v>8</v>
      </c>
      <c r="E16" s="31" t="s">
        <v>6</v>
      </c>
      <c r="F16" s="44">
        <v>0.02742361111111111</v>
      </c>
      <c r="G16" s="16" t="str">
        <f t="shared" si="0"/>
        <v>3.50/km</v>
      </c>
      <c r="H16" s="19">
        <f t="shared" si="1"/>
        <v>0.004617824074074073</v>
      </c>
      <c r="I16" s="19">
        <f>F16-INDEX($F$4:$F$112,MATCH(D16,$D$4:$D$112,0))</f>
        <v>0.002818287037037036</v>
      </c>
    </row>
    <row r="17" spans="1:9" s="11" customFormat="1" ht="15" customHeight="1">
      <c r="A17" s="16">
        <v>14</v>
      </c>
      <c r="B17" s="31" t="s">
        <v>15</v>
      </c>
      <c r="C17" s="31" t="s">
        <v>194</v>
      </c>
      <c r="D17" s="32" t="s">
        <v>12</v>
      </c>
      <c r="E17" s="31" t="s">
        <v>6</v>
      </c>
      <c r="F17" s="44">
        <v>0.027716435185185188</v>
      </c>
      <c r="G17" s="16" t="str">
        <f t="shared" si="0"/>
        <v>3.53/km</v>
      </c>
      <c r="H17" s="19">
        <f t="shared" si="1"/>
        <v>0.00491064814814815</v>
      </c>
      <c r="I17" s="19">
        <f>F17-INDEX($F$4:$F$112,MATCH(D17,$D$4:$D$112,0))</f>
        <v>0.0007822916666666707</v>
      </c>
    </row>
    <row r="18" spans="1:9" s="11" customFormat="1" ht="15" customHeight="1">
      <c r="A18" s="16">
        <v>15</v>
      </c>
      <c r="B18" s="31" t="s">
        <v>238</v>
      </c>
      <c r="C18" s="31" t="s">
        <v>128</v>
      </c>
      <c r="D18" s="32" t="s">
        <v>1</v>
      </c>
      <c r="E18" s="31" t="s">
        <v>6</v>
      </c>
      <c r="F18" s="44">
        <v>0.027778240740740742</v>
      </c>
      <c r="G18" s="16" t="str">
        <f t="shared" si="0"/>
        <v>3.53/km</v>
      </c>
      <c r="H18" s="19">
        <f t="shared" si="1"/>
        <v>0.004972453703703705</v>
      </c>
      <c r="I18" s="19">
        <f>F18-INDEX($F$4:$F$112,MATCH(D18,$D$4:$D$112,0))</f>
        <v>0.004972453703703705</v>
      </c>
    </row>
    <row r="19" spans="1:9" s="11" customFormat="1" ht="15" customHeight="1">
      <c r="A19" s="16">
        <v>16</v>
      </c>
      <c r="B19" s="31" t="s">
        <v>16</v>
      </c>
      <c r="C19" s="31" t="s">
        <v>301</v>
      </c>
      <c r="D19" s="32" t="s">
        <v>17</v>
      </c>
      <c r="E19" s="31" t="s">
        <v>184</v>
      </c>
      <c r="F19" s="44">
        <v>0.027818634259259258</v>
      </c>
      <c r="G19" s="16" t="str">
        <f t="shared" si="0"/>
        <v>3.53/km</v>
      </c>
      <c r="H19" s="19">
        <f t="shared" si="1"/>
        <v>0.005012847222222221</v>
      </c>
      <c r="I19" s="19">
        <f>F19-INDEX($F$4:$F$112,MATCH(D19,$D$4:$D$112,0))</f>
        <v>0</v>
      </c>
    </row>
    <row r="20" spans="1:9" s="11" customFormat="1" ht="15" customHeight="1">
      <c r="A20" s="16">
        <v>17</v>
      </c>
      <c r="B20" s="31" t="s">
        <v>18</v>
      </c>
      <c r="C20" s="31" t="s">
        <v>218</v>
      </c>
      <c r="D20" s="32" t="s">
        <v>4</v>
      </c>
      <c r="E20" s="31" t="s">
        <v>6</v>
      </c>
      <c r="F20" s="44">
        <v>0.027955902777777777</v>
      </c>
      <c r="G20" s="16" t="str">
        <f t="shared" si="0"/>
        <v>3.54/km</v>
      </c>
      <c r="H20" s="19">
        <f t="shared" si="1"/>
        <v>0.00515011574074074</v>
      </c>
      <c r="I20" s="19">
        <f>F20-INDEX($F$4:$F$112,MATCH(D20,$D$4:$D$112,0))</f>
        <v>0.0043659722222222225</v>
      </c>
    </row>
    <row r="21" spans="1:9" s="11" customFormat="1" ht="15" customHeight="1">
      <c r="A21" s="16">
        <v>18</v>
      </c>
      <c r="B21" s="31" t="s">
        <v>130</v>
      </c>
      <c r="C21" s="31" t="s">
        <v>131</v>
      </c>
      <c r="D21" s="32" t="s">
        <v>8</v>
      </c>
      <c r="E21" s="31" t="s">
        <v>266</v>
      </c>
      <c r="F21" s="44">
        <v>0.02800798611111111</v>
      </c>
      <c r="G21" s="16" t="str">
        <f t="shared" si="0"/>
        <v>3.55/km</v>
      </c>
      <c r="H21" s="19">
        <f t="shared" si="1"/>
        <v>0.005202199074074071</v>
      </c>
      <c r="I21" s="19">
        <f>F21-INDEX($F$4:$F$112,MATCH(D21,$D$4:$D$112,0))</f>
        <v>0.003402662037037034</v>
      </c>
    </row>
    <row r="22" spans="1:9" s="11" customFormat="1" ht="15" customHeight="1">
      <c r="A22" s="16">
        <v>19</v>
      </c>
      <c r="B22" s="31" t="s">
        <v>237</v>
      </c>
      <c r="C22" s="31" t="s">
        <v>187</v>
      </c>
      <c r="D22" s="32" t="s">
        <v>8</v>
      </c>
      <c r="E22" s="31" t="s">
        <v>6</v>
      </c>
      <c r="F22" s="44">
        <v>0.028047685185185186</v>
      </c>
      <c r="G22" s="16" t="str">
        <f t="shared" si="0"/>
        <v>3.55/km</v>
      </c>
      <c r="H22" s="19">
        <f t="shared" si="1"/>
        <v>0.005241898148148148</v>
      </c>
      <c r="I22" s="19">
        <f>F22-INDEX($F$4:$F$112,MATCH(D22,$D$4:$D$112,0))</f>
        <v>0.0034423611111111113</v>
      </c>
    </row>
    <row r="23" spans="1:9" s="11" customFormat="1" ht="15" customHeight="1">
      <c r="A23" s="16">
        <v>20</v>
      </c>
      <c r="B23" s="31" t="s">
        <v>19</v>
      </c>
      <c r="C23" s="31" t="s">
        <v>189</v>
      </c>
      <c r="D23" s="32" t="s">
        <v>20</v>
      </c>
      <c r="E23" s="31" t="s">
        <v>248</v>
      </c>
      <c r="F23" s="44">
        <v>0.028147685185185182</v>
      </c>
      <c r="G23" s="16" t="str">
        <f t="shared" si="0"/>
        <v>3.56/km</v>
      </c>
      <c r="H23" s="19">
        <f t="shared" si="1"/>
        <v>0.005341898148148144</v>
      </c>
      <c r="I23" s="19">
        <f>F23-INDEX($F$4:$F$112,MATCH(D23,$D$4:$D$112,0))</f>
        <v>0</v>
      </c>
    </row>
    <row r="24" spans="1:9" s="11" customFormat="1" ht="15" customHeight="1">
      <c r="A24" s="16">
        <v>21</v>
      </c>
      <c r="B24" s="31" t="s">
        <v>240</v>
      </c>
      <c r="C24" s="31" t="s">
        <v>187</v>
      </c>
      <c r="D24" s="32" t="s">
        <v>4</v>
      </c>
      <c r="E24" s="31" t="s">
        <v>6</v>
      </c>
      <c r="F24" s="44">
        <v>0.02816979166666667</v>
      </c>
      <c r="G24" s="16" t="str">
        <f t="shared" si="0"/>
        <v>3.56/km</v>
      </c>
      <c r="H24" s="19">
        <f t="shared" si="1"/>
        <v>0.005364004629629632</v>
      </c>
      <c r="I24" s="19">
        <f>F24-INDEX($F$4:$F$112,MATCH(D24,$D$4:$D$112,0))</f>
        <v>0.004579861111111114</v>
      </c>
    </row>
    <row r="25" spans="1:9" s="11" customFormat="1" ht="15" customHeight="1">
      <c r="A25" s="16">
        <v>22</v>
      </c>
      <c r="B25" s="31" t="s">
        <v>21</v>
      </c>
      <c r="C25" s="31" t="s">
        <v>132</v>
      </c>
      <c r="D25" s="32" t="s">
        <v>22</v>
      </c>
      <c r="E25" s="31" t="s">
        <v>9</v>
      </c>
      <c r="F25" s="44">
        <v>0.028753240740740735</v>
      </c>
      <c r="G25" s="16" t="str">
        <f t="shared" si="0"/>
        <v>4.01/km</v>
      </c>
      <c r="H25" s="19">
        <f t="shared" si="1"/>
        <v>0.005947453703703698</v>
      </c>
      <c r="I25" s="19">
        <f>F25-INDEX($F$4:$F$112,MATCH(D25,$D$4:$D$112,0))</f>
        <v>0</v>
      </c>
    </row>
    <row r="26" spans="1:9" s="11" customFormat="1" ht="15" customHeight="1">
      <c r="A26" s="16">
        <v>23</v>
      </c>
      <c r="B26" s="31" t="s">
        <v>247</v>
      </c>
      <c r="C26" s="31" t="s">
        <v>186</v>
      </c>
      <c r="D26" s="32" t="s">
        <v>30</v>
      </c>
      <c r="E26" s="31" t="s">
        <v>23</v>
      </c>
      <c r="F26" s="44">
        <v>0.028760300925925925</v>
      </c>
      <c r="G26" s="16" t="str">
        <f t="shared" si="0"/>
        <v>4.01/km</v>
      </c>
      <c r="H26" s="19">
        <f t="shared" si="1"/>
        <v>0.005954513888888888</v>
      </c>
      <c r="I26" s="19">
        <f>F26-INDEX($F$4:$F$112,MATCH(D26,$D$4:$D$112,0))</f>
        <v>0</v>
      </c>
    </row>
    <row r="27" spans="1:13" s="12" customFormat="1" ht="15" customHeight="1">
      <c r="A27" s="16">
        <v>24</v>
      </c>
      <c r="B27" s="31" t="s">
        <v>24</v>
      </c>
      <c r="C27" s="31" t="s">
        <v>25</v>
      </c>
      <c r="D27" s="32" t="s">
        <v>22</v>
      </c>
      <c r="E27" s="31" t="s">
        <v>6</v>
      </c>
      <c r="F27" s="44">
        <v>0.029057060185185182</v>
      </c>
      <c r="G27" s="16" t="str">
        <f t="shared" si="0"/>
        <v>4.04/km</v>
      </c>
      <c r="H27" s="19">
        <f t="shared" si="1"/>
        <v>0.006251273148148145</v>
      </c>
      <c r="I27" s="19">
        <f>F27-INDEX($F$4:$F$112,MATCH(D27,$D$4:$D$112,0))</f>
        <v>0.00030381944444444683</v>
      </c>
      <c r="J27" s="11"/>
      <c r="K27" s="11"/>
      <c r="L27" s="11"/>
      <c r="M27" s="11"/>
    </row>
    <row r="28" spans="1:9" s="11" customFormat="1" ht="15" customHeight="1">
      <c r="A28" s="16">
        <v>25</v>
      </c>
      <c r="B28" s="31" t="s">
        <v>219</v>
      </c>
      <c r="C28" s="31" t="s">
        <v>220</v>
      </c>
      <c r="D28" s="32" t="s">
        <v>26</v>
      </c>
      <c r="E28" s="31" t="s">
        <v>184</v>
      </c>
      <c r="F28" s="44">
        <v>0.029296064814814813</v>
      </c>
      <c r="G28" s="16" t="str">
        <f t="shared" si="0"/>
        <v>4.06/km</v>
      </c>
      <c r="H28" s="19">
        <f t="shared" si="1"/>
        <v>0.006490277777777775</v>
      </c>
      <c r="I28" s="19">
        <f>F28-INDEX($F$4:$F$112,MATCH(D28,$D$4:$D$112,0))</f>
        <v>0</v>
      </c>
    </row>
    <row r="29" spans="1:9" s="11" customFormat="1" ht="15" customHeight="1">
      <c r="A29" s="16">
        <v>26</v>
      </c>
      <c r="B29" s="31" t="s">
        <v>242</v>
      </c>
      <c r="C29" s="31" t="s">
        <v>232</v>
      </c>
      <c r="D29" s="32" t="s">
        <v>8</v>
      </c>
      <c r="E29" s="31" t="s">
        <v>6</v>
      </c>
      <c r="F29" s="44">
        <v>0.029403356481481485</v>
      </c>
      <c r="G29" s="16" t="str">
        <f t="shared" si="0"/>
        <v>4.07/km</v>
      </c>
      <c r="H29" s="19">
        <f t="shared" si="1"/>
        <v>0.006597569444444448</v>
      </c>
      <c r="I29" s="19">
        <f>F29-INDEX($F$4:$F$112,MATCH(D29,$D$4:$D$112,0))</f>
        <v>0.004798032407407411</v>
      </c>
    </row>
    <row r="30" spans="1:9" s="11" customFormat="1" ht="15" customHeight="1">
      <c r="A30" s="16">
        <v>27</v>
      </c>
      <c r="B30" s="31" t="s">
        <v>27</v>
      </c>
      <c r="C30" s="31" t="s">
        <v>188</v>
      </c>
      <c r="D30" s="32" t="s">
        <v>12</v>
      </c>
      <c r="E30" s="31" t="s">
        <v>13</v>
      </c>
      <c r="F30" s="44">
        <v>0.029505324074074076</v>
      </c>
      <c r="G30" s="16" t="str">
        <f t="shared" si="0"/>
        <v>4.07/km</v>
      </c>
      <c r="H30" s="19">
        <f t="shared" si="1"/>
        <v>0.006699537037037039</v>
      </c>
      <c r="I30" s="19">
        <f>F30-INDEX($F$4:$F$112,MATCH(D30,$D$4:$D$112,0))</f>
        <v>0.002571180555555559</v>
      </c>
    </row>
    <row r="31" spans="1:9" s="11" customFormat="1" ht="15" customHeight="1">
      <c r="A31" s="16">
        <v>28</v>
      </c>
      <c r="B31" s="31" t="s">
        <v>28</v>
      </c>
      <c r="C31" s="31" t="s">
        <v>208</v>
      </c>
      <c r="D31" s="32" t="s">
        <v>12</v>
      </c>
      <c r="E31" s="31" t="s">
        <v>6</v>
      </c>
      <c r="F31" s="44">
        <v>0.029632291666666668</v>
      </c>
      <c r="G31" s="16" t="str">
        <f t="shared" si="0"/>
        <v>4.09/km</v>
      </c>
      <c r="H31" s="19">
        <f t="shared" si="1"/>
        <v>0.00682650462962963</v>
      </c>
      <c r="I31" s="19">
        <f>F31-INDEX($F$4:$F$112,MATCH(D31,$D$4:$D$112,0))</f>
        <v>0.002698148148148151</v>
      </c>
    </row>
    <row r="32" spans="1:9" s="11" customFormat="1" ht="15" customHeight="1">
      <c r="A32" s="16">
        <v>29</v>
      </c>
      <c r="B32" s="31" t="s">
        <v>133</v>
      </c>
      <c r="C32" s="31" t="s">
        <v>134</v>
      </c>
      <c r="D32" s="32" t="s">
        <v>14</v>
      </c>
      <c r="E32" s="31" t="s">
        <v>135</v>
      </c>
      <c r="F32" s="44">
        <v>0.0296875</v>
      </c>
      <c r="G32" s="16" t="str">
        <f t="shared" si="0"/>
        <v>4.09/km</v>
      </c>
      <c r="H32" s="19">
        <f aca="true" t="shared" si="2" ref="H32:H95">F32-$F$4</f>
        <v>0.006881712962962961</v>
      </c>
      <c r="I32" s="19">
        <f>F32-INDEX($F$4:$F$112,MATCH(D32,$D$4:$D$112,0))</f>
        <v>0.002384259259259256</v>
      </c>
    </row>
    <row r="33" spans="1:9" s="11" customFormat="1" ht="15" customHeight="1">
      <c r="A33" s="16">
        <v>30</v>
      </c>
      <c r="B33" s="31" t="s">
        <v>29</v>
      </c>
      <c r="C33" s="31" t="s">
        <v>136</v>
      </c>
      <c r="D33" s="32" t="s">
        <v>30</v>
      </c>
      <c r="E33" s="31" t="s">
        <v>6</v>
      </c>
      <c r="F33" s="44">
        <v>0.029844097222222223</v>
      </c>
      <c r="G33" s="16" t="str">
        <f t="shared" si="0"/>
        <v>4.10/km</v>
      </c>
      <c r="H33" s="19">
        <f t="shared" si="2"/>
        <v>0.007038310185185186</v>
      </c>
      <c r="I33" s="19">
        <f>F33-INDEX($F$4:$F$112,MATCH(D33,$D$4:$D$112,0))</f>
        <v>0.001083796296296298</v>
      </c>
    </row>
    <row r="34" spans="1:9" s="11" customFormat="1" ht="15" customHeight="1">
      <c r="A34" s="16">
        <v>31</v>
      </c>
      <c r="B34" s="31" t="s">
        <v>31</v>
      </c>
      <c r="C34" s="31" t="s">
        <v>302</v>
      </c>
      <c r="D34" s="32" t="s">
        <v>20</v>
      </c>
      <c r="E34" s="31" t="s">
        <v>248</v>
      </c>
      <c r="F34" s="44">
        <v>0.029889814814814814</v>
      </c>
      <c r="G34" s="16" t="str">
        <f t="shared" si="0"/>
        <v>4.11/km</v>
      </c>
      <c r="H34" s="19">
        <f t="shared" si="2"/>
        <v>0.007084027777777776</v>
      </c>
      <c r="I34" s="19">
        <f>F34-INDEX($F$4:$F$112,MATCH(D34,$D$4:$D$112,0))</f>
        <v>0.0017421296296296317</v>
      </c>
    </row>
    <row r="35" spans="1:9" s="11" customFormat="1" ht="15" customHeight="1">
      <c r="A35" s="16">
        <v>32</v>
      </c>
      <c r="B35" s="31" t="s">
        <v>137</v>
      </c>
      <c r="C35" s="31" t="s">
        <v>208</v>
      </c>
      <c r="D35" s="32" t="s">
        <v>14</v>
      </c>
      <c r="E35" s="31" t="s">
        <v>138</v>
      </c>
      <c r="F35" s="44">
        <v>0.029975347222222223</v>
      </c>
      <c r="G35" s="16" t="str">
        <f t="shared" si="0"/>
        <v>4.11/km</v>
      </c>
      <c r="H35" s="19">
        <f t="shared" si="2"/>
        <v>0.007169560185185185</v>
      </c>
      <c r="I35" s="19">
        <f>F35-INDEX($F$4:$F$112,MATCH(D35,$D$4:$D$112,0))</f>
        <v>0.00267210648148148</v>
      </c>
    </row>
    <row r="36" spans="1:9" s="11" customFormat="1" ht="15" customHeight="1">
      <c r="A36" s="16">
        <v>33</v>
      </c>
      <c r="B36" s="31" t="s">
        <v>236</v>
      </c>
      <c r="C36" s="31" t="s">
        <v>228</v>
      </c>
      <c r="D36" s="32" t="s">
        <v>30</v>
      </c>
      <c r="E36" s="31" t="s">
        <v>6</v>
      </c>
      <c r="F36" s="44">
        <v>0.030000694444444444</v>
      </c>
      <c r="G36" s="16" t="str">
        <f t="shared" si="0"/>
        <v>4.12/km</v>
      </c>
      <c r="H36" s="19">
        <f t="shared" si="2"/>
        <v>0.007194907407407407</v>
      </c>
      <c r="I36" s="19">
        <f>F36-INDEX($F$4:$F$112,MATCH(D36,$D$4:$D$112,0))</f>
        <v>0.0012403935185185191</v>
      </c>
    </row>
    <row r="37" spans="1:9" s="11" customFormat="1" ht="15" customHeight="1">
      <c r="A37" s="16">
        <v>34</v>
      </c>
      <c r="B37" s="31" t="s">
        <v>139</v>
      </c>
      <c r="C37" s="31" t="s">
        <v>206</v>
      </c>
      <c r="D37" s="32" t="s">
        <v>12</v>
      </c>
      <c r="E37" s="31" t="s">
        <v>234</v>
      </c>
      <c r="F37" s="44">
        <v>0.030050462962962963</v>
      </c>
      <c r="G37" s="16" t="str">
        <f t="shared" si="0"/>
        <v>4.12/km</v>
      </c>
      <c r="H37" s="19">
        <f t="shared" si="2"/>
        <v>0.007244675925925925</v>
      </c>
      <c r="I37" s="19">
        <f>F37-INDEX($F$4:$F$112,MATCH(D37,$D$4:$D$112,0))</f>
        <v>0.003116319444444446</v>
      </c>
    </row>
    <row r="38" spans="1:9" s="11" customFormat="1" ht="15" customHeight="1">
      <c r="A38" s="16">
        <v>35</v>
      </c>
      <c r="B38" s="31" t="s">
        <v>140</v>
      </c>
      <c r="C38" s="31" t="s">
        <v>141</v>
      </c>
      <c r="D38" s="32" t="s">
        <v>12</v>
      </c>
      <c r="E38" s="31" t="s">
        <v>266</v>
      </c>
      <c r="F38" s="44">
        <v>0.03006238425925926</v>
      </c>
      <c r="G38" s="16" t="str">
        <f t="shared" si="0"/>
        <v>4.12/km</v>
      </c>
      <c r="H38" s="19">
        <f t="shared" si="2"/>
        <v>0.007256597222222223</v>
      </c>
      <c r="I38" s="19">
        <f>F38-INDEX($F$4:$F$112,MATCH(D38,$D$4:$D$112,0))</f>
        <v>0.003128240740740744</v>
      </c>
    </row>
    <row r="39" spans="1:9" s="11" customFormat="1" ht="15" customHeight="1">
      <c r="A39" s="16">
        <v>36</v>
      </c>
      <c r="B39" s="31" t="s">
        <v>243</v>
      </c>
      <c r="C39" s="31" t="s">
        <v>196</v>
      </c>
      <c r="D39" s="32" t="s">
        <v>4</v>
      </c>
      <c r="E39" s="31" t="s">
        <v>32</v>
      </c>
      <c r="F39" s="44">
        <v>0.03011585648148148</v>
      </c>
      <c r="G39" s="16" t="str">
        <f t="shared" si="0"/>
        <v>4.13/km</v>
      </c>
      <c r="H39" s="19">
        <f t="shared" si="2"/>
        <v>0.007310069444444442</v>
      </c>
      <c r="I39" s="19">
        <f>F39-INDEX($F$4:$F$112,MATCH(D39,$D$4:$D$112,0))</f>
        <v>0.006525925925925925</v>
      </c>
    </row>
    <row r="40" spans="1:9" s="11" customFormat="1" ht="15" customHeight="1">
      <c r="A40" s="16">
        <v>37</v>
      </c>
      <c r="B40" s="31" t="s">
        <v>240</v>
      </c>
      <c r="C40" s="31" t="s">
        <v>185</v>
      </c>
      <c r="D40" s="32" t="s">
        <v>8</v>
      </c>
      <c r="E40" s="31" t="s">
        <v>6</v>
      </c>
      <c r="F40" s="44">
        <v>0.030235648148148147</v>
      </c>
      <c r="G40" s="16" t="str">
        <f t="shared" si="0"/>
        <v>4.14/km</v>
      </c>
      <c r="H40" s="19">
        <f t="shared" si="2"/>
        <v>0.007429861111111109</v>
      </c>
      <c r="I40" s="19">
        <f>F40-INDEX($F$4:$F$112,MATCH(D40,$D$4:$D$112,0))</f>
        <v>0.005630324074074072</v>
      </c>
    </row>
    <row r="41" spans="1:9" s="11" customFormat="1" ht="15" customHeight="1">
      <c r="A41" s="16">
        <v>38</v>
      </c>
      <c r="B41" s="31" t="s">
        <v>262</v>
      </c>
      <c r="C41" s="31" t="s">
        <v>214</v>
      </c>
      <c r="D41" s="32" t="s">
        <v>12</v>
      </c>
      <c r="E41" s="31" t="s">
        <v>266</v>
      </c>
      <c r="F41" s="44">
        <v>0.030683217592592595</v>
      </c>
      <c r="G41" s="16" t="str">
        <f t="shared" si="0"/>
        <v>4.17/km</v>
      </c>
      <c r="H41" s="19">
        <f t="shared" si="2"/>
        <v>0.007877430555555558</v>
      </c>
      <c r="I41" s="19">
        <f>F41-INDEX($F$4:$F$112,MATCH(D41,$D$4:$D$112,0))</f>
        <v>0.0037490740740740783</v>
      </c>
    </row>
    <row r="42" spans="1:9" s="11" customFormat="1" ht="15" customHeight="1">
      <c r="A42" s="16">
        <v>39</v>
      </c>
      <c r="B42" s="31" t="s">
        <v>33</v>
      </c>
      <c r="C42" s="31" t="s">
        <v>142</v>
      </c>
      <c r="D42" s="32" t="s">
        <v>4</v>
      </c>
      <c r="E42" s="31" t="s">
        <v>34</v>
      </c>
      <c r="F42" s="44">
        <v>0.030746064814814813</v>
      </c>
      <c r="G42" s="16" t="str">
        <f t="shared" si="0"/>
        <v>4.18/km</v>
      </c>
      <c r="H42" s="19">
        <f t="shared" si="2"/>
        <v>0.007940277777777775</v>
      </c>
      <c r="I42" s="19">
        <f>F42-INDEX($F$4:$F$112,MATCH(D42,$D$4:$D$112,0))</f>
        <v>0.007156134259259258</v>
      </c>
    </row>
    <row r="43" spans="1:9" s="11" customFormat="1" ht="15" customHeight="1">
      <c r="A43" s="16">
        <v>40</v>
      </c>
      <c r="B43" s="31" t="s">
        <v>143</v>
      </c>
      <c r="C43" s="31" t="s">
        <v>190</v>
      </c>
      <c r="D43" s="32" t="s">
        <v>12</v>
      </c>
      <c r="E43" s="31" t="s">
        <v>144</v>
      </c>
      <c r="F43" s="44">
        <v>0.03084502314814815</v>
      </c>
      <c r="G43" s="16" t="str">
        <f t="shared" si="0"/>
        <v>4.19/km</v>
      </c>
      <c r="H43" s="19">
        <f t="shared" si="2"/>
        <v>0.008039236111111112</v>
      </c>
      <c r="I43" s="19">
        <f>F43-INDEX($F$4:$F$112,MATCH(D43,$D$4:$D$112,0))</f>
        <v>0.003910879629629632</v>
      </c>
    </row>
    <row r="44" spans="1:9" s="11" customFormat="1" ht="15" customHeight="1">
      <c r="A44" s="16">
        <v>41</v>
      </c>
      <c r="B44" s="31" t="s">
        <v>35</v>
      </c>
      <c r="C44" s="31" t="s">
        <v>208</v>
      </c>
      <c r="D44" s="32" t="s">
        <v>12</v>
      </c>
      <c r="E44" s="31" t="s">
        <v>36</v>
      </c>
      <c r="F44" s="44">
        <v>0.03086423611111111</v>
      </c>
      <c r="G44" s="16" t="str">
        <f t="shared" si="0"/>
        <v>4.19/km</v>
      </c>
      <c r="H44" s="19">
        <f t="shared" si="2"/>
        <v>0.008058449074074072</v>
      </c>
      <c r="I44" s="19">
        <f>F44-INDEX($F$4:$F$112,MATCH(D44,$D$4:$D$112,0))</f>
        <v>0.003930092592592593</v>
      </c>
    </row>
    <row r="45" spans="1:9" s="11" customFormat="1" ht="15" customHeight="1">
      <c r="A45" s="16">
        <v>42</v>
      </c>
      <c r="B45" s="31" t="s">
        <v>145</v>
      </c>
      <c r="C45" s="31" t="s">
        <v>146</v>
      </c>
      <c r="D45" s="32" t="s">
        <v>8</v>
      </c>
      <c r="E45" s="31" t="s">
        <v>147</v>
      </c>
      <c r="F45" s="44">
        <v>0.03098993055555556</v>
      </c>
      <c r="G45" s="16" t="str">
        <f t="shared" si="0"/>
        <v>4.20/km</v>
      </c>
      <c r="H45" s="19">
        <f t="shared" si="2"/>
        <v>0.008184143518518521</v>
      </c>
      <c r="I45" s="19">
        <f>F45-INDEX($F$4:$F$112,MATCH(D45,$D$4:$D$112,0))</f>
        <v>0.006384606481481484</v>
      </c>
    </row>
    <row r="46" spans="1:9" s="11" customFormat="1" ht="15" customHeight="1">
      <c r="A46" s="16">
        <v>43</v>
      </c>
      <c r="B46" s="31" t="s">
        <v>37</v>
      </c>
      <c r="C46" s="31" t="s">
        <v>208</v>
      </c>
      <c r="D46" s="32" t="s">
        <v>20</v>
      </c>
      <c r="E46" s="31" t="s">
        <v>250</v>
      </c>
      <c r="F46" s="44">
        <v>0.03129548611111111</v>
      </c>
      <c r="G46" s="16" t="str">
        <f t="shared" si="0"/>
        <v>4.23/km</v>
      </c>
      <c r="H46" s="19">
        <f t="shared" si="2"/>
        <v>0.008489699074074073</v>
      </c>
      <c r="I46" s="19">
        <f>F46-INDEX($F$4:$F$112,MATCH(D46,$D$4:$D$112,0))</f>
        <v>0.003147800925925929</v>
      </c>
    </row>
    <row r="47" spans="1:9" s="11" customFormat="1" ht="15" customHeight="1">
      <c r="A47" s="16">
        <v>44</v>
      </c>
      <c r="B47" s="31" t="s">
        <v>38</v>
      </c>
      <c r="C47" s="31" t="s">
        <v>249</v>
      </c>
      <c r="D47" s="32" t="s">
        <v>39</v>
      </c>
      <c r="E47" s="31" t="s">
        <v>250</v>
      </c>
      <c r="F47" s="44">
        <v>0.031450462962962965</v>
      </c>
      <c r="G47" s="16" t="str">
        <f t="shared" si="0"/>
        <v>4.24/km</v>
      </c>
      <c r="H47" s="19">
        <f t="shared" si="2"/>
        <v>0.008644675925925927</v>
      </c>
      <c r="I47" s="19">
        <f>F47-INDEX($F$4:$F$112,MATCH(D47,$D$4:$D$112,0))</f>
        <v>0</v>
      </c>
    </row>
    <row r="48" spans="1:9" s="11" customFormat="1" ht="15" customHeight="1">
      <c r="A48" s="16">
        <v>45</v>
      </c>
      <c r="B48" s="31" t="s">
        <v>40</v>
      </c>
      <c r="C48" s="31" t="s">
        <v>217</v>
      </c>
      <c r="D48" s="32" t="s">
        <v>12</v>
      </c>
      <c r="E48" s="31" t="s">
        <v>34</v>
      </c>
      <c r="F48" s="44">
        <v>0.03147071759259259</v>
      </c>
      <c r="G48" s="16" t="str">
        <f t="shared" si="0"/>
        <v>4.24/km</v>
      </c>
      <c r="H48" s="19">
        <f t="shared" si="2"/>
        <v>0.00866493055555555</v>
      </c>
      <c r="I48" s="19">
        <f>F48-INDEX($F$4:$F$112,MATCH(D48,$D$4:$D$112,0))</f>
        <v>0.004536574074074071</v>
      </c>
    </row>
    <row r="49" spans="1:9" s="11" customFormat="1" ht="15" customHeight="1">
      <c r="A49" s="16">
        <v>46</v>
      </c>
      <c r="B49" s="31" t="s">
        <v>148</v>
      </c>
      <c r="C49" s="31" t="s">
        <v>216</v>
      </c>
      <c r="D49" s="32" t="s">
        <v>12</v>
      </c>
      <c r="E49" s="31" t="s">
        <v>266</v>
      </c>
      <c r="F49" s="44">
        <v>0.031499652777777776</v>
      </c>
      <c r="G49" s="16" t="str">
        <f t="shared" si="0"/>
        <v>4.24/km</v>
      </c>
      <c r="H49" s="19">
        <f t="shared" si="2"/>
        <v>0.008693865740740738</v>
      </c>
      <c r="I49" s="19">
        <f>F49-INDEX($F$4:$F$112,MATCH(D49,$D$4:$D$112,0))</f>
        <v>0.004565509259259259</v>
      </c>
    </row>
    <row r="50" spans="1:9" s="11" customFormat="1" ht="15" customHeight="1">
      <c r="A50" s="16">
        <v>47</v>
      </c>
      <c r="B50" s="31" t="s">
        <v>149</v>
      </c>
      <c r="C50" s="31" t="s">
        <v>191</v>
      </c>
      <c r="D50" s="32" t="s">
        <v>8</v>
      </c>
      <c r="E50" s="31" t="s">
        <v>13</v>
      </c>
      <c r="F50" s="44">
        <v>0.03157962962962963</v>
      </c>
      <c r="G50" s="16" t="str">
        <f t="shared" si="0"/>
        <v>4.25/km</v>
      </c>
      <c r="H50" s="19">
        <f t="shared" si="2"/>
        <v>0.008773842592592593</v>
      </c>
      <c r="I50" s="19">
        <f>F50-INDEX($F$4:$F$112,MATCH(D50,$D$4:$D$112,0))</f>
        <v>0.0069743055555555565</v>
      </c>
    </row>
    <row r="51" spans="1:9" s="11" customFormat="1" ht="15" customHeight="1">
      <c r="A51" s="16">
        <v>48</v>
      </c>
      <c r="B51" s="31" t="s">
        <v>41</v>
      </c>
      <c r="C51" s="31" t="s">
        <v>191</v>
      </c>
      <c r="D51" s="32" t="s">
        <v>14</v>
      </c>
      <c r="E51" s="31" t="s">
        <v>248</v>
      </c>
      <c r="F51" s="44">
        <v>0.03159502314814815</v>
      </c>
      <c r="G51" s="16" t="str">
        <f t="shared" si="0"/>
        <v>4.25/km</v>
      </c>
      <c r="H51" s="19">
        <f t="shared" si="2"/>
        <v>0.008789236111111116</v>
      </c>
      <c r="I51" s="19">
        <f>F51-INDEX($F$4:$F$112,MATCH(D51,$D$4:$D$112,0))</f>
        <v>0.004291782407407411</v>
      </c>
    </row>
    <row r="52" spans="1:9" s="11" customFormat="1" ht="15" customHeight="1">
      <c r="A52" s="16">
        <v>49</v>
      </c>
      <c r="B52" s="31" t="s">
        <v>251</v>
      </c>
      <c r="C52" s="31" t="s">
        <v>252</v>
      </c>
      <c r="D52" s="32" t="s">
        <v>42</v>
      </c>
      <c r="E52" s="31" t="s">
        <v>43</v>
      </c>
      <c r="F52" s="44">
        <v>0.03160717592592593</v>
      </c>
      <c r="G52" s="16" t="str">
        <f t="shared" si="0"/>
        <v>4.25/km</v>
      </c>
      <c r="H52" s="19">
        <f t="shared" si="2"/>
        <v>0.00880138888888889</v>
      </c>
      <c r="I52" s="19">
        <f>F52-INDEX($F$4:$F$112,MATCH(D52,$D$4:$D$112,0))</f>
        <v>0</v>
      </c>
    </row>
    <row r="53" spans="1:13" s="13" customFormat="1" ht="15" customHeight="1">
      <c r="A53" s="16">
        <v>50</v>
      </c>
      <c r="B53" s="31" t="s">
        <v>44</v>
      </c>
      <c r="C53" s="31" t="s">
        <v>191</v>
      </c>
      <c r="D53" s="32" t="s">
        <v>30</v>
      </c>
      <c r="E53" s="31" t="s">
        <v>6</v>
      </c>
      <c r="F53" s="44">
        <v>0.03190474537037037</v>
      </c>
      <c r="G53" s="16" t="str">
        <f t="shared" si="0"/>
        <v>4.28/km</v>
      </c>
      <c r="H53" s="19">
        <f t="shared" si="2"/>
        <v>0.009098958333333334</v>
      </c>
      <c r="I53" s="19">
        <f>F53-INDEX($F$4:$F$112,MATCH(D53,$D$4:$D$112,0))</f>
        <v>0.0031444444444444462</v>
      </c>
      <c r="J53" s="11"/>
      <c r="K53" s="11"/>
      <c r="L53" s="11"/>
      <c r="M53" s="11"/>
    </row>
    <row r="54" spans="1:9" s="11" customFormat="1" ht="15" customHeight="1">
      <c r="A54" s="16">
        <v>51</v>
      </c>
      <c r="B54" s="31" t="s">
        <v>45</v>
      </c>
      <c r="C54" s="31" t="s">
        <v>230</v>
      </c>
      <c r="D54" s="32" t="s">
        <v>22</v>
      </c>
      <c r="E54" s="31" t="s">
        <v>248</v>
      </c>
      <c r="F54" s="44">
        <v>0.03206354166666667</v>
      </c>
      <c r="G54" s="16" t="str">
        <f t="shared" si="0"/>
        <v>4.29/km</v>
      </c>
      <c r="H54" s="19">
        <f t="shared" si="2"/>
        <v>0.00925775462962963</v>
      </c>
      <c r="I54" s="19">
        <f>F54-INDEX($F$4:$F$112,MATCH(D54,$D$4:$D$112,0))</f>
        <v>0.003310300925925932</v>
      </c>
    </row>
    <row r="55" spans="1:9" s="11" customFormat="1" ht="15" customHeight="1">
      <c r="A55" s="16">
        <v>52</v>
      </c>
      <c r="B55" s="31" t="s">
        <v>46</v>
      </c>
      <c r="C55" s="31" t="s">
        <v>254</v>
      </c>
      <c r="D55" s="32" t="s">
        <v>14</v>
      </c>
      <c r="E55" s="31" t="s">
        <v>47</v>
      </c>
      <c r="F55" s="44">
        <v>0.03209976851851852</v>
      </c>
      <c r="G55" s="16" t="str">
        <f t="shared" si="0"/>
        <v>4.29/km</v>
      </c>
      <c r="H55" s="19">
        <f t="shared" si="2"/>
        <v>0.009293981481481483</v>
      </c>
      <c r="I55" s="19">
        <f>F55-INDEX($F$4:$F$112,MATCH(D55,$D$4:$D$112,0))</f>
        <v>0.004796527777777778</v>
      </c>
    </row>
    <row r="56" spans="1:9" s="11" customFormat="1" ht="15" customHeight="1">
      <c r="A56" s="16">
        <v>53</v>
      </c>
      <c r="B56" s="31" t="s">
        <v>150</v>
      </c>
      <c r="C56" s="31" t="s">
        <v>151</v>
      </c>
      <c r="D56" s="32" t="s">
        <v>42</v>
      </c>
      <c r="E56" s="31" t="s">
        <v>248</v>
      </c>
      <c r="F56" s="44">
        <v>0.032146180555555556</v>
      </c>
      <c r="G56" s="16" t="str">
        <f t="shared" si="0"/>
        <v>4.30/km</v>
      </c>
      <c r="H56" s="19">
        <f t="shared" si="2"/>
        <v>0.009340393518518519</v>
      </c>
      <c r="I56" s="19">
        <f>F56-INDEX($F$4:$F$112,MATCH(D56,$D$4:$D$112,0))</f>
        <v>0.0005390046296296289</v>
      </c>
    </row>
    <row r="57" spans="1:9" s="11" customFormat="1" ht="15" customHeight="1">
      <c r="A57" s="16">
        <v>54</v>
      </c>
      <c r="B57" s="31" t="s">
        <v>259</v>
      </c>
      <c r="C57" s="31" t="s">
        <v>209</v>
      </c>
      <c r="D57" s="32" t="s">
        <v>20</v>
      </c>
      <c r="E57" s="31" t="s">
        <v>152</v>
      </c>
      <c r="F57" s="44">
        <v>0.032155439814814814</v>
      </c>
      <c r="G57" s="16" t="str">
        <f t="shared" si="0"/>
        <v>4.30/km</v>
      </c>
      <c r="H57" s="19">
        <f t="shared" si="2"/>
        <v>0.009349652777777776</v>
      </c>
      <c r="I57" s="19">
        <f>F57-INDEX($F$4:$F$112,MATCH(D57,$D$4:$D$112,0))</f>
        <v>0.004007754629629632</v>
      </c>
    </row>
    <row r="58" spans="1:9" s="11" customFormat="1" ht="15" customHeight="1">
      <c r="A58" s="16">
        <v>55</v>
      </c>
      <c r="B58" s="31" t="s">
        <v>48</v>
      </c>
      <c r="C58" s="31" t="s">
        <v>192</v>
      </c>
      <c r="D58" s="32" t="s">
        <v>49</v>
      </c>
      <c r="E58" s="31" t="s">
        <v>13</v>
      </c>
      <c r="F58" s="44">
        <v>0.032165624999999996</v>
      </c>
      <c r="G58" s="16" t="str">
        <f t="shared" si="0"/>
        <v>4.30/km</v>
      </c>
      <c r="H58" s="19">
        <f t="shared" si="2"/>
        <v>0.009359837962962959</v>
      </c>
      <c r="I58" s="19">
        <f>F58-INDEX($F$4:$F$112,MATCH(D58,$D$4:$D$112,0))</f>
        <v>0</v>
      </c>
    </row>
    <row r="59" spans="1:9" s="11" customFormat="1" ht="15" customHeight="1">
      <c r="A59" s="16">
        <v>56</v>
      </c>
      <c r="B59" s="31" t="s">
        <v>137</v>
      </c>
      <c r="C59" s="31" t="s">
        <v>303</v>
      </c>
      <c r="D59" s="32" t="s">
        <v>1</v>
      </c>
      <c r="E59" s="31" t="s">
        <v>138</v>
      </c>
      <c r="F59" s="44">
        <v>0.03233425925925926</v>
      </c>
      <c r="G59" s="16" t="str">
        <f t="shared" si="0"/>
        <v>4.31/km</v>
      </c>
      <c r="H59" s="19">
        <f t="shared" si="2"/>
        <v>0.00952847222222222</v>
      </c>
      <c r="I59" s="19">
        <f>F59-INDEX($F$4:$F$112,MATCH(D59,$D$4:$D$112,0))</f>
        <v>0.00952847222222222</v>
      </c>
    </row>
    <row r="60" spans="1:9" s="11" customFormat="1" ht="15" customHeight="1">
      <c r="A60" s="16">
        <v>57</v>
      </c>
      <c r="B60" s="31" t="s">
        <v>50</v>
      </c>
      <c r="C60" s="31" t="s">
        <v>258</v>
      </c>
      <c r="D60" s="32" t="s">
        <v>14</v>
      </c>
      <c r="E60" s="31" t="s">
        <v>250</v>
      </c>
      <c r="F60" s="44">
        <v>0.03237025462962963</v>
      </c>
      <c r="G60" s="16" t="str">
        <f t="shared" si="0"/>
        <v>4.32/km</v>
      </c>
      <c r="H60" s="19">
        <f t="shared" si="2"/>
        <v>0.00956446759259259</v>
      </c>
      <c r="I60" s="19">
        <f>F60-INDEX($F$4:$F$112,MATCH(D60,$D$4:$D$112,0))</f>
        <v>0.005067013888888885</v>
      </c>
    </row>
    <row r="61" spans="1:9" s="11" customFormat="1" ht="15" customHeight="1">
      <c r="A61" s="16">
        <v>58</v>
      </c>
      <c r="B61" s="31" t="s">
        <v>51</v>
      </c>
      <c r="C61" s="31" t="s">
        <v>213</v>
      </c>
      <c r="D61" s="32" t="s">
        <v>20</v>
      </c>
      <c r="E61" s="31" t="s">
        <v>6</v>
      </c>
      <c r="F61" s="44">
        <v>0.03241851851851852</v>
      </c>
      <c r="G61" s="16" t="str">
        <f t="shared" si="0"/>
        <v>4.32/km</v>
      </c>
      <c r="H61" s="19">
        <f t="shared" si="2"/>
        <v>0.009612731481481483</v>
      </c>
      <c r="I61" s="19">
        <f>F61-INDEX($F$4:$F$112,MATCH(D61,$D$4:$D$112,0))</f>
        <v>0.004270833333333338</v>
      </c>
    </row>
    <row r="62" spans="1:9" s="11" customFormat="1" ht="15" customHeight="1">
      <c r="A62" s="16">
        <v>59</v>
      </c>
      <c r="B62" s="31" t="s">
        <v>245</v>
      </c>
      <c r="C62" s="31" t="s">
        <v>201</v>
      </c>
      <c r="D62" s="32" t="s">
        <v>12</v>
      </c>
      <c r="E62" s="31" t="s">
        <v>6</v>
      </c>
      <c r="F62" s="44">
        <v>0.032488194444444445</v>
      </c>
      <c r="G62" s="16" t="str">
        <f t="shared" si="0"/>
        <v>4.33/km</v>
      </c>
      <c r="H62" s="19">
        <f t="shared" si="2"/>
        <v>0.009682407407407407</v>
      </c>
      <c r="I62" s="19">
        <f>F62-INDEX($F$4:$F$112,MATCH(D62,$D$4:$D$112,0))</f>
        <v>0.0055540509259259276</v>
      </c>
    </row>
    <row r="63" spans="1:9" s="11" customFormat="1" ht="15" customHeight="1">
      <c r="A63" s="16">
        <v>60</v>
      </c>
      <c r="B63" s="31" t="s">
        <v>52</v>
      </c>
      <c r="C63" s="31" t="s">
        <v>300</v>
      </c>
      <c r="D63" s="32" t="s">
        <v>53</v>
      </c>
      <c r="E63" s="31" t="s">
        <v>54</v>
      </c>
      <c r="F63" s="44">
        <v>0.032509027777777776</v>
      </c>
      <c r="G63" s="16" t="str">
        <f t="shared" si="0"/>
        <v>4.33/km</v>
      </c>
      <c r="H63" s="19">
        <f t="shared" si="2"/>
        <v>0.009703240740740738</v>
      </c>
      <c r="I63" s="19">
        <f>F63-INDEX($F$4:$F$112,MATCH(D63,$D$4:$D$112,0))</f>
        <v>0</v>
      </c>
    </row>
    <row r="64" spans="1:9" s="11" customFormat="1" ht="15" customHeight="1">
      <c r="A64" s="16">
        <v>61</v>
      </c>
      <c r="B64" s="31" t="s">
        <v>255</v>
      </c>
      <c r="C64" s="31" t="s">
        <v>222</v>
      </c>
      <c r="D64" s="32" t="s">
        <v>4</v>
      </c>
      <c r="E64" s="31" t="s">
        <v>32</v>
      </c>
      <c r="F64" s="44">
        <v>0.03253969907407407</v>
      </c>
      <c r="G64" s="16" t="str">
        <f t="shared" si="0"/>
        <v>4.33/km</v>
      </c>
      <c r="H64" s="19">
        <f t="shared" si="2"/>
        <v>0.009733912037037034</v>
      </c>
      <c r="I64" s="19">
        <f>F64-INDEX($F$4:$F$112,MATCH(D64,$D$4:$D$112,0))</f>
        <v>0.008949768518518517</v>
      </c>
    </row>
    <row r="65" spans="1:9" s="11" customFormat="1" ht="15" customHeight="1">
      <c r="A65" s="16">
        <v>62</v>
      </c>
      <c r="B65" s="31" t="s">
        <v>262</v>
      </c>
      <c r="C65" s="31" t="s">
        <v>201</v>
      </c>
      <c r="D65" s="32" t="s">
        <v>12</v>
      </c>
      <c r="E65" s="31" t="s">
        <v>55</v>
      </c>
      <c r="F65" s="44">
        <v>0.032747569444444444</v>
      </c>
      <c r="G65" s="16" t="str">
        <f t="shared" si="0"/>
        <v>4.35/km</v>
      </c>
      <c r="H65" s="19">
        <f t="shared" si="2"/>
        <v>0.009941782407407406</v>
      </c>
      <c r="I65" s="19">
        <f>F65-INDEX($F$4:$F$112,MATCH(D65,$D$4:$D$112,0))</f>
        <v>0.005813425925925927</v>
      </c>
    </row>
    <row r="66" spans="1:9" s="11" customFormat="1" ht="15" customHeight="1">
      <c r="A66" s="16">
        <v>63</v>
      </c>
      <c r="B66" s="31" t="s">
        <v>56</v>
      </c>
      <c r="C66" s="31" t="s">
        <v>190</v>
      </c>
      <c r="D66" s="32" t="s">
        <v>12</v>
      </c>
      <c r="E66" s="31" t="s">
        <v>57</v>
      </c>
      <c r="F66" s="44">
        <v>0.03288425925925926</v>
      </c>
      <c r="G66" s="16" t="str">
        <f t="shared" si="0"/>
        <v>4.36/km</v>
      </c>
      <c r="H66" s="19">
        <f t="shared" si="2"/>
        <v>0.010078472222222221</v>
      </c>
      <c r="I66" s="19">
        <f>F66-INDEX($F$4:$F$112,MATCH(D66,$D$4:$D$112,0))</f>
        <v>0.005950115740740742</v>
      </c>
    </row>
    <row r="67" spans="1:9" s="11" customFormat="1" ht="15" customHeight="1">
      <c r="A67" s="16">
        <v>64</v>
      </c>
      <c r="B67" s="31" t="s">
        <v>153</v>
      </c>
      <c r="C67" s="31" t="s">
        <v>195</v>
      </c>
      <c r="D67" s="32" t="s">
        <v>14</v>
      </c>
      <c r="E67" s="31" t="s">
        <v>154</v>
      </c>
      <c r="F67" s="44">
        <v>0.033060185185185186</v>
      </c>
      <c r="G67" s="16" t="str">
        <f t="shared" si="0"/>
        <v>4.37/km</v>
      </c>
      <c r="H67" s="19">
        <f t="shared" si="2"/>
        <v>0.010254398148148148</v>
      </c>
      <c r="I67" s="19">
        <f>F67-INDEX($F$4:$F$112,MATCH(D67,$D$4:$D$112,0))</f>
        <v>0.005756944444444443</v>
      </c>
    </row>
    <row r="68" spans="1:9" s="11" customFormat="1" ht="15" customHeight="1">
      <c r="A68" s="16">
        <v>65</v>
      </c>
      <c r="B68" s="31" t="s">
        <v>155</v>
      </c>
      <c r="C68" s="31" t="s">
        <v>201</v>
      </c>
      <c r="D68" s="32" t="s">
        <v>8</v>
      </c>
      <c r="E68" s="31" t="s">
        <v>32</v>
      </c>
      <c r="F68" s="44">
        <v>0.033151041666666665</v>
      </c>
      <c r="G68" s="16" t="str">
        <f aca="true" t="shared" si="3" ref="G68:G131">TEXT(INT((HOUR(F68)*3600+MINUTE(F68)*60+SECOND(F68))/$I$2/60),"0")&amp;"."&amp;TEXT(MOD((HOUR(F68)*3600+MINUTE(F68)*60+SECOND(F68))/$I$2,60),"00")&amp;"/km"</f>
        <v>4.38/km</v>
      </c>
      <c r="H68" s="19">
        <f t="shared" si="2"/>
        <v>0.010345254629629628</v>
      </c>
      <c r="I68" s="19">
        <f>F68-INDEX($F$4:$F$112,MATCH(D68,$D$4:$D$112,0))</f>
        <v>0.00854571759259259</v>
      </c>
    </row>
    <row r="69" spans="1:9" s="11" customFormat="1" ht="15" customHeight="1">
      <c r="A69" s="16">
        <v>66</v>
      </c>
      <c r="B69" s="31" t="s">
        <v>221</v>
      </c>
      <c r="C69" s="31" t="s">
        <v>227</v>
      </c>
      <c r="D69" s="32" t="s">
        <v>22</v>
      </c>
      <c r="E69" s="31" t="s">
        <v>253</v>
      </c>
      <c r="F69" s="44">
        <v>0.03318680555555555</v>
      </c>
      <c r="G69" s="16" t="str">
        <f t="shared" si="3"/>
        <v>4.38/km</v>
      </c>
      <c r="H69" s="19">
        <f t="shared" si="2"/>
        <v>0.010381018518518515</v>
      </c>
      <c r="I69" s="19">
        <f>F69-INDEX($F$4:$F$112,MATCH(D69,$D$4:$D$112,0))</f>
        <v>0.004433564814814817</v>
      </c>
    </row>
    <row r="70" spans="1:9" s="11" customFormat="1" ht="15" customHeight="1">
      <c r="A70" s="16">
        <v>67</v>
      </c>
      <c r="B70" s="31" t="s">
        <v>287</v>
      </c>
      <c r="C70" s="31" t="s">
        <v>205</v>
      </c>
      <c r="D70" s="32" t="s">
        <v>14</v>
      </c>
      <c r="E70" s="31" t="s">
        <v>250</v>
      </c>
      <c r="F70" s="44">
        <v>0.03319444444444444</v>
      </c>
      <c r="G70" s="16" t="str">
        <f t="shared" si="3"/>
        <v>4.38/km</v>
      </c>
      <c r="H70" s="19">
        <f t="shared" si="2"/>
        <v>0.010388657407407405</v>
      </c>
      <c r="I70" s="19">
        <f>F70-INDEX($F$4:$F$112,MATCH(D70,$D$4:$D$112,0))</f>
        <v>0.005891203703703701</v>
      </c>
    </row>
    <row r="71" spans="1:9" s="11" customFormat="1" ht="15" customHeight="1">
      <c r="A71" s="16">
        <v>68</v>
      </c>
      <c r="B71" s="31" t="s">
        <v>226</v>
      </c>
      <c r="C71" s="31" t="s">
        <v>183</v>
      </c>
      <c r="D71" s="32" t="s">
        <v>12</v>
      </c>
      <c r="E71" s="31" t="s">
        <v>253</v>
      </c>
      <c r="F71" s="44">
        <v>0.033203935185185184</v>
      </c>
      <c r="G71" s="16" t="str">
        <f t="shared" si="3"/>
        <v>4.39/km</v>
      </c>
      <c r="H71" s="19">
        <f t="shared" si="2"/>
        <v>0.010398148148148146</v>
      </c>
      <c r="I71" s="19">
        <f>F71-INDEX($F$4:$F$112,MATCH(D71,$D$4:$D$112,0))</f>
        <v>0.006269791666666667</v>
      </c>
    </row>
    <row r="72" spans="1:9" s="11" customFormat="1" ht="15" customHeight="1">
      <c r="A72" s="16">
        <v>69</v>
      </c>
      <c r="B72" s="31" t="s">
        <v>58</v>
      </c>
      <c r="C72" s="31" t="s">
        <v>204</v>
      </c>
      <c r="D72" s="32" t="s">
        <v>12</v>
      </c>
      <c r="E72" s="31" t="s">
        <v>34</v>
      </c>
      <c r="F72" s="44">
        <v>0.03322048611111111</v>
      </c>
      <c r="G72" s="16" t="str">
        <f t="shared" si="3"/>
        <v>4.39/km</v>
      </c>
      <c r="H72" s="19">
        <f t="shared" si="2"/>
        <v>0.01041469907407407</v>
      </c>
      <c r="I72" s="19">
        <f>F72-INDEX($F$4:$F$112,MATCH(D72,$D$4:$D$112,0))</f>
        <v>0.00628634259259259</v>
      </c>
    </row>
    <row r="73" spans="1:9" s="11" customFormat="1" ht="15" customHeight="1">
      <c r="A73" s="16">
        <v>70</v>
      </c>
      <c r="B73" s="31" t="s">
        <v>59</v>
      </c>
      <c r="C73" s="31" t="s">
        <v>199</v>
      </c>
      <c r="D73" s="32" t="s">
        <v>30</v>
      </c>
      <c r="E73" s="31" t="s">
        <v>55</v>
      </c>
      <c r="F73" s="44">
        <v>0.03324027777777778</v>
      </c>
      <c r="G73" s="16" t="str">
        <f t="shared" si="3"/>
        <v>4.39/km</v>
      </c>
      <c r="H73" s="19">
        <f t="shared" si="2"/>
        <v>0.01043449074074074</v>
      </c>
      <c r="I73" s="19">
        <f>F73-INDEX($F$4:$F$112,MATCH(D73,$D$4:$D$112,0))</f>
        <v>0.004479976851851853</v>
      </c>
    </row>
    <row r="74" spans="1:9" s="11" customFormat="1" ht="15" customHeight="1">
      <c r="A74" s="16">
        <v>71</v>
      </c>
      <c r="B74" s="31" t="s">
        <v>60</v>
      </c>
      <c r="C74" s="31" t="s">
        <v>187</v>
      </c>
      <c r="D74" s="32" t="s">
        <v>14</v>
      </c>
      <c r="E74" s="31" t="s">
        <v>6</v>
      </c>
      <c r="F74" s="44">
        <v>0.033363078703703704</v>
      </c>
      <c r="G74" s="16" t="str">
        <f t="shared" si="3"/>
        <v>4.40/km</v>
      </c>
      <c r="H74" s="19">
        <f t="shared" si="2"/>
        <v>0.010557291666666666</v>
      </c>
      <c r="I74" s="19">
        <f>F74-INDEX($F$4:$F$112,MATCH(D74,$D$4:$D$112,0))</f>
        <v>0.006059837962962961</v>
      </c>
    </row>
    <row r="75" spans="1:9" s="11" customFormat="1" ht="15" customHeight="1">
      <c r="A75" s="16">
        <v>72</v>
      </c>
      <c r="B75" s="31" t="s">
        <v>61</v>
      </c>
      <c r="C75" s="31" t="s">
        <v>197</v>
      </c>
      <c r="D75" s="32" t="s">
        <v>4</v>
      </c>
      <c r="E75" s="31" t="s">
        <v>62</v>
      </c>
      <c r="F75" s="44">
        <v>0.03338483796296296</v>
      </c>
      <c r="G75" s="16" t="str">
        <f t="shared" si="3"/>
        <v>4.40/km</v>
      </c>
      <c r="H75" s="19">
        <f t="shared" si="2"/>
        <v>0.010579050925925922</v>
      </c>
      <c r="I75" s="19">
        <f>F75-INDEX($F$4:$F$112,MATCH(D75,$D$4:$D$112,0))</f>
        <v>0.009794907407407405</v>
      </c>
    </row>
    <row r="76" spans="1:9" s="11" customFormat="1" ht="15" customHeight="1">
      <c r="A76" s="16">
        <v>73</v>
      </c>
      <c r="B76" s="31" t="s">
        <v>256</v>
      </c>
      <c r="C76" s="31" t="s">
        <v>195</v>
      </c>
      <c r="D76" s="32" t="s">
        <v>42</v>
      </c>
      <c r="E76" s="31" t="s">
        <v>6</v>
      </c>
      <c r="F76" s="44">
        <v>0.03342789351851852</v>
      </c>
      <c r="G76" s="16" t="str">
        <f t="shared" si="3"/>
        <v>4.40/km</v>
      </c>
      <c r="H76" s="19">
        <f t="shared" si="2"/>
        <v>0.010622106481481482</v>
      </c>
      <c r="I76" s="19">
        <f>F76-INDEX($F$4:$F$112,MATCH(D76,$D$4:$D$112,0))</f>
        <v>0.0018207175925925925</v>
      </c>
    </row>
    <row r="77" spans="1:9" s="11" customFormat="1" ht="15" customHeight="1">
      <c r="A77" s="16">
        <v>74</v>
      </c>
      <c r="B77" s="31" t="s">
        <v>63</v>
      </c>
      <c r="C77" s="31" t="s">
        <v>186</v>
      </c>
      <c r="D77" s="32" t="s">
        <v>4</v>
      </c>
      <c r="E77" s="31" t="s">
        <v>248</v>
      </c>
      <c r="F77" s="44">
        <v>0.033503819444444444</v>
      </c>
      <c r="G77" s="16" t="str">
        <f t="shared" si="3"/>
        <v>4.41/km</v>
      </c>
      <c r="H77" s="19">
        <f t="shared" si="2"/>
        <v>0.010698032407407406</v>
      </c>
      <c r="I77" s="19">
        <f>F77-INDEX($F$4:$F$112,MATCH(D77,$D$4:$D$112,0))</f>
        <v>0.009913888888888889</v>
      </c>
    </row>
    <row r="78" spans="1:9" s="11" customFormat="1" ht="15" customHeight="1">
      <c r="A78" s="16">
        <v>75</v>
      </c>
      <c r="B78" s="31" t="s">
        <v>260</v>
      </c>
      <c r="C78" s="31" t="s">
        <v>128</v>
      </c>
      <c r="D78" s="32" t="s">
        <v>8</v>
      </c>
      <c r="E78" s="31" t="s">
        <v>250</v>
      </c>
      <c r="F78" s="44">
        <v>0.033520486111111115</v>
      </c>
      <c r="G78" s="16" t="str">
        <f t="shared" si="3"/>
        <v>4.41/km</v>
      </c>
      <c r="H78" s="19">
        <f t="shared" si="2"/>
        <v>0.010714699074074078</v>
      </c>
      <c r="I78" s="19">
        <f>F78-INDEX($F$4:$F$112,MATCH(D78,$D$4:$D$112,0))</f>
        <v>0.008915162037037041</v>
      </c>
    </row>
    <row r="79" spans="1:9" s="11" customFormat="1" ht="15" customHeight="1">
      <c r="A79" s="16">
        <v>76</v>
      </c>
      <c r="B79" s="31" t="s">
        <v>64</v>
      </c>
      <c r="C79" s="31" t="s">
        <v>156</v>
      </c>
      <c r="D79" s="32" t="s">
        <v>14</v>
      </c>
      <c r="E79" s="31" t="s">
        <v>250</v>
      </c>
      <c r="F79" s="44">
        <v>0.03360324074074074</v>
      </c>
      <c r="G79" s="16" t="str">
        <f t="shared" si="3"/>
        <v>4.42/km</v>
      </c>
      <c r="H79" s="19">
        <f t="shared" si="2"/>
        <v>0.010797453703703701</v>
      </c>
      <c r="I79" s="19">
        <f>F79-INDEX($F$4:$F$112,MATCH(D79,$D$4:$D$112,0))</f>
        <v>0.006299999999999997</v>
      </c>
    </row>
    <row r="80" spans="1:13" s="13" customFormat="1" ht="15" customHeight="1">
      <c r="A80" s="16">
        <v>77</v>
      </c>
      <c r="B80" s="31" t="s">
        <v>65</v>
      </c>
      <c r="C80" s="31" t="s">
        <v>233</v>
      </c>
      <c r="D80" s="32" t="s">
        <v>12</v>
      </c>
      <c r="E80" s="31" t="s">
        <v>248</v>
      </c>
      <c r="F80" s="44">
        <v>0.03385902777777778</v>
      </c>
      <c r="G80" s="16" t="str">
        <f t="shared" si="3"/>
        <v>4.44/km</v>
      </c>
      <c r="H80" s="19">
        <f t="shared" si="2"/>
        <v>0.011053240740740742</v>
      </c>
      <c r="I80" s="19">
        <f>F80-INDEX($F$4:$F$112,MATCH(D80,$D$4:$D$112,0))</f>
        <v>0.006924884259259263</v>
      </c>
      <c r="J80" s="11"/>
      <c r="K80" s="11"/>
      <c r="L80" s="11"/>
      <c r="M80" s="11"/>
    </row>
    <row r="81" spans="1:9" s="11" customFormat="1" ht="15" customHeight="1">
      <c r="A81" s="16">
        <v>78</v>
      </c>
      <c r="B81" s="31" t="s">
        <v>66</v>
      </c>
      <c r="C81" s="31" t="s">
        <v>185</v>
      </c>
      <c r="D81" s="32" t="s">
        <v>30</v>
      </c>
      <c r="E81" s="31" t="s">
        <v>13</v>
      </c>
      <c r="F81" s="44">
        <v>0.03392013888888889</v>
      </c>
      <c r="G81" s="16" t="str">
        <f t="shared" si="3"/>
        <v>4.45/km</v>
      </c>
      <c r="H81" s="19">
        <f t="shared" si="2"/>
        <v>0.011114351851851851</v>
      </c>
      <c r="I81" s="19">
        <f>F81-INDEX($F$4:$F$112,MATCH(D81,$D$4:$D$112,0))</f>
        <v>0.005159837962962963</v>
      </c>
    </row>
    <row r="82" spans="1:9" s="11" customFormat="1" ht="15" customHeight="1">
      <c r="A82" s="16">
        <v>79</v>
      </c>
      <c r="B82" s="31" t="s">
        <v>67</v>
      </c>
      <c r="C82" s="31" t="s">
        <v>298</v>
      </c>
      <c r="D82" s="32" t="s">
        <v>14</v>
      </c>
      <c r="E82" s="31" t="s">
        <v>6</v>
      </c>
      <c r="F82" s="44">
        <v>0.03397766203703704</v>
      </c>
      <c r="G82" s="16" t="str">
        <f t="shared" si="3"/>
        <v>4.45/km</v>
      </c>
      <c r="H82" s="19">
        <f t="shared" si="2"/>
        <v>0.011171875000000001</v>
      </c>
      <c r="I82" s="19">
        <f>F82-INDEX($F$4:$F$112,MATCH(D82,$D$4:$D$112,0))</f>
        <v>0.006674421296296296</v>
      </c>
    </row>
    <row r="83" spans="1:9" s="11" customFormat="1" ht="15" customHeight="1">
      <c r="A83" s="16">
        <v>80</v>
      </c>
      <c r="B83" s="31" t="s">
        <v>261</v>
      </c>
      <c r="C83" s="31" t="s">
        <v>199</v>
      </c>
      <c r="D83" s="32" t="s">
        <v>14</v>
      </c>
      <c r="E83" s="31" t="s">
        <v>152</v>
      </c>
      <c r="F83" s="44">
        <v>0.03404884259259259</v>
      </c>
      <c r="G83" s="16" t="str">
        <f t="shared" si="3"/>
        <v>4.46/km</v>
      </c>
      <c r="H83" s="19">
        <f t="shared" si="2"/>
        <v>0.011243055555555551</v>
      </c>
      <c r="I83" s="19">
        <f>F83-INDEX($F$4:$F$112,MATCH(D83,$D$4:$D$112,0))</f>
        <v>0.006745601851851846</v>
      </c>
    </row>
    <row r="84" spans="1:13" ht="15" customHeight="1">
      <c r="A84" s="16">
        <v>81</v>
      </c>
      <c r="B84" s="31" t="s">
        <v>68</v>
      </c>
      <c r="C84" s="31" t="s">
        <v>212</v>
      </c>
      <c r="D84" s="32" t="s">
        <v>20</v>
      </c>
      <c r="E84" s="31" t="s">
        <v>36</v>
      </c>
      <c r="F84" s="44">
        <v>0.034220486111111115</v>
      </c>
      <c r="G84" s="16" t="str">
        <f t="shared" si="3"/>
        <v>4.47/km</v>
      </c>
      <c r="H84" s="19">
        <f t="shared" si="2"/>
        <v>0.011414699074074077</v>
      </c>
      <c r="I84" s="19">
        <f>F84-INDEX($F$4:$F$112,MATCH(D84,$D$4:$D$112,0))</f>
        <v>0.006072800925925933</v>
      </c>
      <c r="J84" s="11"/>
      <c r="K84" s="11"/>
      <c r="L84" s="11"/>
      <c r="M84" s="11"/>
    </row>
    <row r="85" spans="1:13" ht="15" customHeight="1">
      <c r="A85" s="16">
        <v>82</v>
      </c>
      <c r="B85" s="31" t="s">
        <v>299</v>
      </c>
      <c r="C85" s="31" t="s">
        <v>190</v>
      </c>
      <c r="D85" s="32" t="s">
        <v>12</v>
      </c>
      <c r="E85" s="31" t="s">
        <v>36</v>
      </c>
      <c r="F85" s="44">
        <v>0.034316319444444444</v>
      </c>
      <c r="G85" s="16" t="str">
        <f t="shared" si="3"/>
        <v>4.48/km</v>
      </c>
      <c r="H85" s="19">
        <f t="shared" si="2"/>
        <v>0.011510532407407407</v>
      </c>
      <c r="I85" s="19">
        <f>F85-INDEX($F$4:$F$112,MATCH(D85,$D$4:$D$112,0))</f>
        <v>0.0073821759259259274</v>
      </c>
      <c r="J85" s="11"/>
      <c r="K85" s="11"/>
      <c r="L85" s="11"/>
      <c r="M85" s="11"/>
    </row>
    <row r="86" spans="1:13" ht="15" customHeight="1">
      <c r="A86" s="16">
        <v>83</v>
      </c>
      <c r="B86" s="31" t="s">
        <v>69</v>
      </c>
      <c r="C86" s="31" t="s">
        <v>70</v>
      </c>
      <c r="D86" s="32" t="s">
        <v>71</v>
      </c>
      <c r="E86" s="31" t="s">
        <v>248</v>
      </c>
      <c r="F86" s="44">
        <v>0.03436099537037037</v>
      </c>
      <c r="G86" s="16" t="str">
        <f t="shared" si="3"/>
        <v>4.48/km</v>
      </c>
      <c r="H86" s="19">
        <f t="shared" si="2"/>
        <v>0.011555208333333334</v>
      </c>
      <c r="I86" s="19">
        <f>F86-INDEX($F$4:$F$112,MATCH(D86,$D$4:$D$112,0))</f>
        <v>0</v>
      </c>
      <c r="J86" s="11"/>
      <c r="K86" s="11"/>
      <c r="L86" s="11"/>
      <c r="M86" s="11"/>
    </row>
    <row r="87" spans="1:13" ht="15" customHeight="1">
      <c r="A87" s="16">
        <v>84</v>
      </c>
      <c r="B87" s="31" t="s">
        <v>223</v>
      </c>
      <c r="C87" s="31" t="s">
        <v>192</v>
      </c>
      <c r="D87" s="32" t="s">
        <v>49</v>
      </c>
      <c r="E87" s="31" t="s">
        <v>152</v>
      </c>
      <c r="F87" s="44">
        <v>0.03455127314814815</v>
      </c>
      <c r="G87" s="16" t="str">
        <f t="shared" si="3"/>
        <v>4.50/km</v>
      </c>
      <c r="H87" s="19">
        <f t="shared" si="2"/>
        <v>0.01174548611111111</v>
      </c>
      <c r="I87" s="19">
        <f>F87-INDEX($F$4:$F$112,MATCH(D87,$D$4:$D$112,0))</f>
        <v>0.0023856481481481506</v>
      </c>
      <c r="J87" s="11"/>
      <c r="K87" s="11"/>
      <c r="L87" s="11"/>
      <c r="M87" s="11"/>
    </row>
    <row r="88" spans="1:13" ht="15" customHeight="1">
      <c r="A88" s="16">
        <v>85</v>
      </c>
      <c r="B88" s="31" t="s">
        <v>72</v>
      </c>
      <c r="C88" s="31" t="s">
        <v>286</v>
      </c>
      <c r="D88" s="32" t="s">
        <v>42</v>
      </c>
      <c r="E88" s="31" t="s">
        <v>73</v>
      </c>
      <c r="F88" s="44">
        <v>0.03467835648148148</v>
      </c>
      <c r="G88" s="16" t="str">
        <f t="shared" si="3"/>
        <v>4.51/km</v>
      </c>
      <c r="H88" s="19">
        <f t="shared" si="2"/>
        <v>0.011872569444444443</v>
      </c>
      <c r="I88" s="19">
        <f>F88-INDEX($F$4:$F$112,MATCH(D88,$D$4:$D$112,0))</f>
        <v>0.0030711805555555527</v>
      </c>
      <c r="J88" s="11"/>
      <c r="K88" s="11"/>
      <c r="L88" s="11"/>
      <c r="M88" s="11"/>
    </row>
    <row r="89" spans="1:13" ht="15" customHeight="1">
      <c r="A89" s="16">
        <v>86</v>
      </c>
      <c r="B89" s="31" t="s">
        <v>257</v>
      </c>
      <c r="C89" s="31" t="s">
        <v>196</v>
      </c>
      <c r="D89" s="32" t="s">
        <v>4</v>
      </c>
      <c r="E89" s="31" t="s">
        <v>6</v>
      </c>
      <c r="F89" s="44">
        <v>0.03480034722222222</v>
      </c>
      <c r="G89" s="16" t="str">
        <f t="shared" si="3"/>
        <v>4.52/km</v>
      </c>
      <c r="H89" s="19">
        <f t="shared" si="2"/>
        <v>0.011994560185185184</v>
      </c>
      <c r="I89" s="19">
        <f>F89-INDEX($F$4:$F$112,MATCH(D89,$D$4:$D$112,0))</f>
        <v>0.011210416666666667</v>
      </c>
      <c r="J89" s="11"/>
      <c r="K89" s="11"/>
      <c r="L89" s="11"/>
      <c r="M89" s="11"/>
    </row>
    <row r="90" spans="1:13" ht="15" customHeight="1">
      <c r="A90" s="16">
        <v>87</v>
      </c>
      <c r="B90" s="31" t="s">
        <v>74</v>
      </c>
      <c r="C90" s="31" t="s">
        <v>128</v>
      </c>
      <c r="D90" s="32" t="s">
        <v>1</v>
      </c>
      <c r="E90" s="31" t="s">
        <v>57</v>
      </c>
      <c r="F90" s="44">
        <v>0.034895023148148144</v>
      </c>
      <c r="G90" s="16" t="str">
        <f t="shared" si="3"/>
        <v>4.53/km</v>
      </c>
      <c r="H90" s="19">
        <f t="shared" si="2"/>
        <v>0.012089236111111106</v>
      </c>
      <c r="I90" s="19">
        <f>F90-INDEX($F$4:$F$112,MATCH(D90,$D$4:$D$112,0))</f>
        <v>0.012089236111111106</v>
      </c>
      <c r="J90" s="11"/>
      <c r="K90" s="11"/>
      <c r="L90" s="11"/>
      <c r="M90" s="11"/>
    </row>
    <row r="91" spans="1:13" ht="15" customHeight="1">
      <c r="A91" s="16">
        <v>88</v>
      </c>
      <c r="B91" s="31" t="s">
        <v>65</v>
      </c>
      <c r="C91" s="31" t="s">
        <v>208</v>
      </c>
      <c r="D91" s="32" t="s">
        <v>20</v>
      </c>
      <c r="E91" s="31" t="s">
        <v>75</v>
      </c>
      <c r="F91" s="44">
        <v>0.03490289351851852</v>
      </c>
      <c r="G91" s="16" t="str">
        <f t="shared" si="3"/>
        <v>4.53/km</v>
      </c>
      <c r="H91" s="19">
        <f t="shared" si="2"/>
        <v>0.01209710648148148</v>
      </c>
      <c r="I91" s="19">
        <f>F91-INDEX($F$4:$F$112,MATCH(D91,$D$4:$D$112,0))</f>
        <v>0.006755208333333335</v>
      </c>
      <c r="J91" s="11"/>
      <c r="K91" s="11"/>
      <c r="L91" s="11"/>
      <c r="M91" s="11"/>
    </row>
    <row r="92" spans="1:13" ht="15" customHeight="1">
      <c r="A92" s="16">
        <v>89</v>
      </c>
      <c r="B92" s="31" t="s">
        <v>76</v>
      </c>
      <c r="C92" s="31" t="s">
        <v>188</v>
      </c>
      <c r="D92" s="32" t="s">
        <v>12</v>
      </c>
      <c r="E92" s="31" t="s">
        <v>250</v>
      </c>
      <c r="F92" s="44">
        <v>0.034967245370370374</v>
      </c>
      <c r="G92" s="16" t="str">
        <f t="shared" si="3"/>
        <v>4.53/km</v>
      </c>
      <c r="H92" s="19">
        <f t="shared" si="2"/>
        <v>0.012161458333333337</v>
      </c>
      <c r="I92" s="19">
        <f>F92-INDEX($F$4:$F$112,MATCH(D92,$D$4:$D$112,0))</f>
        <v>0.008033101851851857</v>
      </c>
      <c r="J92" s="11"/>
      <c r="K92" s="11"/>
      <c r="L92" s="11"/>
      <c r="M92" s="11"/>
    </row>
    <row r="93" spans="1:13" ht="15" customHeight="1">
      <c r="A93" s="16">
        <v>90</v>
      </c>
      <c r="B93" s="31" t="s">
        <v>77</v>
      </c>
      <c r="C93" s="31" t="s">
        <v>203</v>
      </c>
      <c r="D93" s="32" t="s">
        <v>42</v>
      </c>
      <c r="E93" s="31" t="s">
        <v>250</v>
      </c>
      <c r="F93" s="44">
        <v>0.035075694444444444</v>
      </c>
      <c r="G93" s="16" t="str">
        <f t="shared" si="3"/>
        <v>4.54/km</v>
      </c>
      <c r="H93" s="19">
        <f t="shared" si="2"/>
        <v>0.012269907407407406</v>
      </c>
      <c r="I93" s="19">
        <f>F93-INDEX($F$4:$F$112,MATCH(D93,$D$4:$D$112,0))</f>
        <v>0.0034685185185185166</v>
      </c>
      <c r="J93" s="11"/>
      <c r="K93" s="11"/>
      <c r="L93" s="11"/>
      <c r="M93" s="11"/>
    </row>
    <row r="94" spans="1:13" ht="15" customHeight="1">
      <c r="A94" s="16">
        <v>91</v>
      </c>
      <c r="B94" s="31" t="s">
        <v>78</v>
      </c>
      <c r="C94" s="31" t="s">
        <v>196</v>
      </c>
      <c r="D94" s="32" t="s">
        <v>4</v>
      </c>
      <c r="E94" s="31" t="s">
        <v>79</v>
      </c>
      <c r="F94" s="44">
        <v>0.035212847222222225</v>
      </c>
      <c r="G94" s="16" t="str">
        <f t="shared" si="3"/>
        <v>4.55/km</v>
      </c>
      <c r="H94" s="19">
        <f t="shared" si="2"/>
        <v>0.012407060185185188</v>
      </c>
      <c r="I94" s="19">
        <f>F94-INDEX($F$4:$F$112,MATCH(D94,$D$4:$D$112,0))</f>
        <v>0.01162291666666667</v>
      </c>
      <c r="J94" s="11"/>
      <c r="K94" s="11"/>
      <c r="L94" s="11"/>
      <c r="M94" s="11"/>
    </row>
    <row r="95" spans="1:13" ht="15" customHeight="1">
      <c r="A95" s="16">
        <v>92</v>
      </c>
      <c r="B95" s="31" t="s">
        <v>80</v>
      </c>
      <c r="C95" s="31" t="s">
        <v>195</v>
      </c>
      <c r="D95" s="32" t="s">
        <v>4</v>
      </c>
      <c r="E95" s="31" t="s">
        <v>55</v>
      </c>
      <c r="F95" s="44">
        <v>0.03522326388888889</v>
      </c>
      <c r="G95" s="16" t="str">
        <f t="shared" si="3"/>
        <v>4.55/km</v>
      </c>
      <c r="H95" s="19">
        <f t="shared" si="2"/>
        <v>0.012417476851851853</v>
      </c>
      <c r="I95" s="19">
        <f>F95-INDEX($F$4:$F$112,MATCH(D95,$D$4:$D$112,0))</f>
        <v>0.011633333333333336</v>
      </c>
      <c r="J95" s="11"/>
      <c r="K95" s="11"/>
      <c r="L95" s="11"/>
      <c r="M95" s="11"/>
    </row>
    <row r="96" spans="1:13" ht="15" customHeight="1">
      <c r="A96" s="16">
        <v>93</v>
      </c>
      <c r="B96" s="31" t="s">
        <v>81</v>
      </c>
      <c r="C96" s="31" t="s">
        <v>214</v>
      </c>
      <c r="D96" s="32" t="s">
        <v>12</v>
      </c>
      <c r="E96" s="31" t="s">
        <v>6</v>
      </c>
      <c r="F96" s="44">
        <v>0.035758796296296295</v>
      </c>
      <c r="G96" s="16" t="str">
        <f t="shared" si="3"/>
        <v>5.00/km</v>
      </c>
      <c r="H96" s="19">
        <f aca="true" t="shared" si="4" ref="H96:H109">F96-$F$4</f>
        <v>0.012953009259259258</v>
      </c>
      <c r="I96" s="19">
        <f>F96-INDEX($F$4:$F$112,MATCH(D96,$D$4:$D$112,0))</f>
        <v>0.008824652777777778</v>
      </c>
      <c r="J96" s="11"/>
      <c r="K96" s="11"/>
      <c r="L96" s="11"/>
      <c r="M96" s="11"/>
    </row>
    <row r="97" spans="1:13" ht="15" customHeight="1">
      <c r="A97" s="16">
        <v>94</v>
      </c>
      <c r="B97" s="31" t="s">
        <v>82</v>
      </c>
      <c r="C97" s="31" t="s">
        <v>129</v>
      </c>
      <c r="D97" s="32" t="s">
        <v>20</v>
      </c>
      <c r="E97" s="31" t="s">
        <v>250</v>
      </c>
      <c r="F97" s="44">
        <v>0.03587048611111111</v>
      </c>
      <c r="G97" s="16" t="str">
        <f t="shared" si="3"/>
        <v>5.01/km</v>
      </c>
      <c r="H97" s="19">
        <f t="shared" si="4"/>
        <v>0.013064699074074076</v>
      </c>
      <c r="I97" s="19">
        <f>F97-INDEX($F$4:$F$112,MATCH(D97,$D$4:$D$112,0))</f>
        <v>0.0077228009259259316</v>
      </c>
      <c r="J97" s="11"/>
      <c r="K97" s="11"/>
      <c r="L97" s="11"/>
      <c r="M97" s="11"/>
    </row>
    <row r="98" spans="1:13" ht="15" customHeight="1">
      <c r="A98" s="16">
        <v>95</v>
      </c>
      <c r="B98" s="31" t="s">
        <v>281</v>
      </c>
      <c r="C98" s="31" t="s">
        <v>157</v>
      </c>
      <c r="D98" s="32" t="s">
        <v>14</v>
      </c>
      <c r="E98" s="31" t="s">
        <v>36</v>
      </c>
      <c r="F98" s="44">
        <v>0.03596689814814815</v>
      </c>
      <c r="G98" s="16" t="str">
        <f t="shared" si="3"/>
        <v>5.02/km</v>
      </c>
      <c r="H98" s="19">
        <f t="shared" si="4"/>
        <v>0.013161111111111113</v>
      </c>
      <c r="I98" s="19">
        <f>F98-INDEX($F$4:$F$112,MATCH(D98,$D$4:$D$112,0))</f>
        <v>0.008663657407407408</v>
      </c>
      <c r="J98" s="11"/>
      <c r="K98" s="11"/>
      <c r="L98" s="11"/>
      <c r="M98" s="11"/>
    </row>
    <row r="99" spans="1:13" ht="15" customHeight="1">
      <c r="A99" s="16">
        <v>96</v>
      </c>
      <c r="B99" s="31" t="s">
        <v>83</v>
      </c>
      <c r="C99" s="31" t="s">
        <v>201</v>
      </c>
      <c r="D99" s="32" t="s">
        <v>12</v>
      </c>
      <c r="E99" s="31" t="s">
        <v>84</v>
      </c>
      <c r="F99" s="44">
        <v>0.03597708333333333</v>
      </c>
      <c r="G99" s="16" t="str">
        <f t="shared" si="3"/>
        <v>5.02/km</v>
      </c>
      <c r="H99" s="19">
        <f t="shared" si="4"/>
        <v>0.013171296296296296</v>
      </c>
      <c r="I99" s="19">
        <f>F99-INDEX($F$4:$F$112,MATCH(D99,$D$4:$D$112,0))</f>
        <v>0.009042939814814816</v>
      </c>
      <c r="J99" s="11"/>
      <c r="K99" s="11"/>
      <c r="L99" s="11"/>
      <c r="M99" s="11"/>
    </row>
    <row r="100" spans="1:13" ht="15" customHeight="1">
      <c r="A100" s="16">
        <v>97</v>
      </c>
      <c r="B100" s="31" t="s">
        <v>267</v>
      </c>
      <c r="C100" s="31" t="s">
        <v>136</v>
      </c>
      <c r="D100" s="32" t="s">
        <v>4</v>
      </c>
      <c r="E100" s="31" t="s">
        <v>253</v>
      </c>
      <c r="F100" s="44">
        <v>0.035981712962962965</v>
      </c>
      <c r="G100" s="16" t="str">
        <f t="shared" si="3"/>
        <v>5.02/km</v>
      </c>
      <c r="H100" s="19">
        <f t="shared" si="4"/>
        <v>0.013175925925925928</v>
      </c>
      <c r="I100" s="19">
        <f>F100-INDEX($F$4:$F$112,MATCH(D100,$D$4:$D$112,0))</f>
        <v>0.01239178240740741</v>
      </c>
      <c r="J100" s="11"/>
      <c r="K100" s="11"/>
      <c r="L100" s="11"/>
      <c r="M100" s="11"/>
    </row>
    <row r="101" spans="1:13" ht="15" customHeight="1">
      <c r="A101" s="16">
        <v>98</v>
      </c>
      <c r="B101" s="31" t="s">
        <v>85</v>
      </c>
      <c r="C101" s="31" t="s">
        <v>195</v>
      </c>
      <c r="D101" s="32" t="s">
        <v>42</v>
      </c>
      <c r="E101" s="31" t="s">
        <v>75</v>
      </c>
      <c r="F101" s="44">
        <v>0.036111111111111115</v>
      </c>
      <c r="G101" s="16" t="str">
        <f t="shared" si="3"/>
        <v>5.03/km</v>
      </c>
      <c r="H101" s="19">
        <f t="shared" si="4"/>
        <v>0.013305324074074077</v>
      </c>
      <c r="I101" s="19">
        <f>F101-INDEX($F$4:$F$112,MATCH(D101,$D$4:$D$112,0))</f>
        <v>0.004503935185185187</v>
      </c>
      <c r="J101" s="11"/>
      <c r="K101" s="11"/>
      <c r="L101" s="11"/>
      <c r="M101" s="11"/>
    </row>
    <row r="102" spans="1:13" ht="15" customHeight="1">
      <c r="A102" s="16">
        <v>99</v>
      </c>
      <c r="B102" s="31" t="s">
        <v>270</v>
      </c>
      <c r="C102" s="31" t="s">
        <v>201</v>
      </c>
      <c r="D102" s="32" t="s">
        <v>4</v>
      </c>
      <c r="E102" s="31" t="s">
        <v>6</v>
      </c>
      <c r="F102" s="44">
        <v>0.036217708333333334</v>
      </c>
      <c r="G102" s="16" t="str">
        <f t="shared" si="3"/>
        <v>5.04/km</v>
      </c>
      <c r="H102" s="19">
        <f t="shared" si="4"/>
        <v>0.013411921296296297</v>
      </c>
      <c r="I102" s="19">
        <f>F102-INDEX($F$4:$F$112,MATCH(D102,$D$4:$D$112,0))</f>
        <v>0.01262777777777778</v>
      </c>
      <c r="J102" s="11"/>
      <c r="K102" s="11"/>
      <c r="L102" s="11"/>
      <c r="M102" s="11"/>
    </row>
    <row r="103" spans="1:13" ht="15" customHeight="1">
      <c r="A103" s="16">
        <v>100</v>
      </c>
      <c r="B103" s="31" t="s">
        <v>86</v>
      </c>
      <c r="C103" s="31" t="s">
        <v>194</v>
      </c>
      <c r="D103" s="32" t="s">
        <v>20</v>
      </c>
      <c r="E103" s="31" t="s">
        <v>87</v>
      </c>
      <c r="F103" s="44">
        <v>0.036304166666666665</v>
      </c>
      <c r="G103" s="16" t="str">
        <f t="shared" si="3"/>
        <v>5.05/km</v>
      </c>
      <c r="H103" s="19">
        <f t="shared" si="4"/>
        <v>0.013498379629629628</v>
      </c>
      <c r="I103" s="19">
        <f>F103-INDEX($F$4:$F$112,MATCH(D103,$D$4:$D$112,0))</f>
        <v>0.008156481481481483</v>
      </c>
      <c r="J103" s="11"/>
      <c r="K103" s="11"/>
      <c r="L103" s="11"/>
      <c r="M103" s="11"/>
    </row>
    <row r="104" spans="1:13" ht="15" customHeight="1">
      <c r="A104" s="16">
        <v>101</v>
      </c>
      <c r="B104" s="31" t="s">
        <v>88</v>
      </c>
      <c r="C104" s="31" t="s">
        <v>211</v>
      </c>
      <c r="D104" s="32" t="s">
        <v>14</v>
      </c>
      <c r="E104" s="31" t="s">
        <v>266</v>
      </c>
      <c r="F104" s="44">
        <v>0.03630949074074074</v>
      </c>
      <c r="G104" s="16" t="str">
        <f t="shared" si="3"/>
        <v>5.05/km</v>
      </c>
      <c r="H104" s="19">
        <f t="shared" si="4"/>
        <v>0.013503703703703702</v>
      </c>
      <c r="I104" s="19">
        <f>F104-INDEX($F$4:$F$112,MATCH(D104,$D$4:$D$112,0))</f>
        <v>0.009006249999999997</v>
      </c>
      <c r="J104" s="11"/>
      <c r="K104" s="11"/>
      <c r="L104" s="11"/>
      <c r="M104" s="11"/>
    </row>
    <row r="105" spans="1:13" ht="15" customHeight="1">
      <c r="A105" s="16">
        <v>102</v>
      </c>
      <c r="B105" s="31" t="s">
        <v>89</v>
      </c>
      <c r="C105" s="31" t="s">
        <v>274</v>
      </c>
      <c r="D105" s="32" t="s">
        <v>20</v>
      </c>
      <c r="E105" s="31" t="s">
        <v>6</v>
      </c>
      <c r="F105" s="44">
        <v>0.036387384259259255</v>
      </c>
      <c r="G105" s="16" t="str">
        <f t="shared" si="3"/>
        <v>5.05/km</v>
      </c>
      <c r="H105" s="19">
        <f t="shared" si="4"/>
        <v>0.013581597222222217</v>
      </c>
      <c r="I105" s="19">
        <f>F105-INDEX($F$4:$F$112,MATCH(D105,$D$4:$D$112,0))</f>
        <v>0.008239699074074073</v>
      </c>
      <c r="J105" s="11"/>
      <c r="K105" s="11"/>
      <c r="L105" s="11"/>
      <c r="M105" s="11"/>
    </row>
    <row r="106" spans="1:13" ht="15" customHeight="1">
      <c r="A106" s="16">
        <v>103</v>
      </c>
      <c r="B106" s="31" t="s">
        <v>263</v>
      </c>
      <c r="C106" s="31" t="s">
        <v>194</v>
      </c>
      <c r="D106" s="32" t="s">
        <v>30</v>
      </c>
      <c r="E106" s="31" t="s">
        <v>158</v>
      </c>
      <c r="F106" s="44">
        <v>0.036413310185185184</v>
      </c>
      <c r="G106" s="16" t="str">
        <f t="shared" si="3"/>
        <v>5.05/km</v>
      </c>
      <c r="H106" s="19">
        <f t="shared" si="4"/>
        <v>0.013607523148148146</v>
      </c>
      <c r="I106" s="19">
        <f>F106-INDEX($F$4:$F$112,MATCH(D106,$D$4:$D$112,0))</f>
        <v>0.007653009259259259</v>
      </c>
      <c r="J106" s="11"/>
      <c r="K106" s="11"/>
      <c r="L106" s="11"/>
      <c r="M106" s="11"/>
    </row>
    <row r="107" spans="1:13" ht="15" customHeight="1">
      <c r="A107" s="16">
        <v>104</v>
      </c>
      <c r="B107" s="31" t="s">
        <v>90</v>
      </c>
      <c r="C107" s="31" t="s">
        <v>268</v>
      </c>
      <c r="D107" s="32" t="s">
        <v>39</v>
      </c>
      <c r="E107" s="31" t="s">
        <v>250</v>
      </c>
      <c r="F107" s="44">
        <v>0.0364255787037037</v>
      </c>
      <c r="G107" s="16" t="str">
        <f t="shared" si="3"/>
        <v>5.06/km</v>
      </c>
      <c r="H107" s="19">
        <f t="shared" si="4"/>
        <v>0.013619791666666662</v>
      </c>
      <c r="I107" s="19">
        <f>F107-INDEX($F$4:$F$112,MATCH(D107,$D$4:$D$112,0))</f>
        <v>0.004975115740740735</v>
      </c>
      <c r="J107" s="11"/>
      <c r="K107" s="11"/>
      <c r="L107" s="11"/>
      <c r="M107" s="11"/>
    </row>
    <row r="108" spans="1:13" ht="15" customHeight="1">
      <c r="A108" s="16">
        <v>105</v>
      </c>
      <c r="B108" s="31" t="s">
        <v>18</v>
      </c>
      <c r="C108" s="31" t="s">
        <v>186</v>
      </c>
      <c r="D108" s="32" t="s">
        <v>20</v>
      </c>
      <c r="E108" s="31" t="s">
        <v>6</v>
      </c>
      <c r="F108" s="44">
        <v>0.03643877314814815</v>
      </c>
      <c r="G108" s="16" t="str">
        <f t="shared" si="3"/>
        <v>5.06/km</v>
      </c>
      <c r="H108" s="19">
        <f t="shared" si="4"/>
        <v>0.01363298611111111</v>
      </c>
      <c r="I108" s="19">
        <f>F108-INDEX($F$4:$F$112,MATCH(D108,$D$4:$D$112,0))</f>
        <v>0.008291087962962965</v>
      </c>
      <c r="J108" s="11"/>
      <c r="K108" s="11"/>
      <c r="L108" s="11"/>
      <c r="M108" s="11"/>
    </row>
    <row r="109" spans="1:13" ht="15" customHeight="1">
      <c r="A109" s="16">
        <v>106</v>
      </c>
      <c r="B109" s="31" t="s">
        <v>91</v>
      </c>
      <c r="C109" s="31" t="s">
        <v>202</v>
      </c>
      <c r="D109" s="32" t="s">
        <v>4</v>
      </c>
      <c r="E109" s="31" t="s">
        <v>266</v>
      </c>
      <c r="F109" s="44">
        <v>0.036505439814814813</v>
      </c>
      <c r="G109" s="16" t="str">
        <f t="shared" si="3"/>
        <v>5.06/km</v>
      </c>
      <c r="H109" s="19">
        <f t="shared" si="4"/>
        <v>0.013699652777777776</v>
      </c>
      <c r="I109" s="19">
        <f>F109-INDEX($F$4:$F$112,MATCH(D109,$D$4:$D$112,0))</f>
        <v>0.012915509259259259</v>
      </c>
      <c r="J109" s="11"/>
      <c r="K109" s="11"/>
      <c r="L109" s="11"/>
      <c r="M109" s="11"/>
    </row>
    <row r="110" spans="1:13" ht="15" customHeight="1">
      <c r="A110" s="16">
        <v>107</v>
      </c>
      <c r="B110" s="31" t="s">
        <v>92</v>
      </c>
      <c r="C110" s="31" t="s">
        <v>131</v>
      </c>
      <c r="D110" s="32" t="s">
        <v>12</v>
      </c>
      <c r="E110" s="31" t="s">
        <v>13</v>
      </c>
      <c r="F110" s="44">
        <v>0.03668472222222222</v>
      </c>
      <c r="G110" s="16" t="str">
        <f t="shared" si="3"/>
        <v>5.08/km</v>
      </c>
      <c r="H110" s="19">
        <f>F110-$F$4</f>
        <v>0.013878935185185185</v>
      </c>
      <c r="I110" s="19">
        <f>F110-INDEX($F$4:$F$112,MATCH(D110,$D$4:$D$112,0))</f>
        <v>0.009750578703703706</v>
      </c>
      <c r="J110" s="11"/>
      <c r="K110" s="11"/>
      <c r="L110" s="11"/>
      <c r="M110" s="11"/>
    </row>
    <row r="111" spans="1:13" ht="15" customHeight="1">
      <c r="A111" s="16">
        <v>108</v>
      </c>
      <c r="B111" s="31" t="s">
        <v>93</v>
      </c>
      <c r="C111" s="31" t="s">
        <v>159</v>
      </c>
      <c r="D111" s="32" t="s">
        <v>12</v>
      </c>
      <c r="E111" s="31" t="s">
        <v>13</v>
      </c>
      <c r="F111" s="44">
        <v>0.036688657407407406</v>
      </c>
      <c r="G111" s="16" t="str">
        <f t="shared" si="3"/>
        <v>5.08/km</v>
      </c>
      <c r="H111" s="19">
        <f aca="true" t="shared" si="5" ref="H111:H152">F111-$F$4</f>
        <v>0.013882870370370368</v>
      </c>
      <c r="I111" s="19">
        <f aca="true" t="shared" si="6" ref="I111:I152">F111-INDEX($F$4:$F$112,MATCH(D111,$D$4:$D$112,0))</f>
        <v>0.009754513888888889</v>
      </c>
      <c r="J111" s="11"/>
      <c r="K111" s="11"/>
      <c r="L111" s="11"/>
      <c r="M111" s="11"/>
    </row>
    <row r="112" spans="1:13" ht="15" customHeight="1">
      <c r="A112" s="16">
        <v>109</v>
      </c>
      <c r="B112" s="31" t="s">
        <v>94</v>
      </c>
      <c r="C112" s="31" t="s">
        <v>207</v>
      </c>
      <c r="D112" s="32" t="s">
        <v>42</v>
      </c>
      <c r="E112" s="31" t="s">
        <v>36</v>
      </c>
      <c r="F112" s="44">
        <v>0.03697384259259259</v>
      </c>
      <c r="G112" s="16" t="str">
        <f t="shared" si="3"/>
        <v>5.10/km</v>
      </c>
      <c r="H112" s="19">
        <f t="shared" si="5"/>
        <v>0.014168055555555555</v>
      </c>
      <c r="I112" s="19">
        <f t="shared" si="6"/>
        <v>0.005366666666666665</v>
      </c>
      <c r="J112" s="11"/>
      <c r="K112" s="11"/>
      <c r="L112" s="11"/>
      <c r="M112" s="11"/>
    </row>
    <row r="113" spans="1:13" ht="15" customHeight="1">
      <c r="A113" s="16">
        <v>110</v>
      </c>
      <c r="B113" s="31" t="s">
        <v>95</v>
      </c>
      <c r="C113" s="31" t="s">
        <v>225</v>
      </c>
      <c r="D113" s="32" t="s">
        <v>42</v>
      </c>
      <c r="E113" s="31" t="s">
        <v>36</v>
      </c>
      <c r="F113" s="44">
        <v>0.03718888888888889</v>
      </c>
      <c r="G113" s="16" t="str">
        <f t="shared" si="3"/>
        <v>5.12/km</v>
      </c>
      <c r="H113" s="19">
        <f t="shared" si="5"/>
        <v>0.014383101851851852</v>
      </c>
      <c r="I113" s="19">
        <f t="shared" si="6"/>
        <v>0.005581712962962962</v>
      </c>
      <c r="J113" s="11"/>
      <c r="K113" s="11"/>
      <c r="L113" s="11"/>
      <c r="M113" s="11"/>
    </row>
    <row r="114" spans="1:13" ht="15" customHeight="1">
      <c r="A114" s="16">
        <v>111</v>
      </c>
      <c r="B114" s="31" t="s">
        <v>272</v>
      </c>
      <c r="C114" s="31" t="s">
        <v>273</v>
      </c>
      <c r="D114" s="32" t="s">
        <v>26</v>
      </c>
      <c r="E114" s="31" t="s">
        <v>250</v>
      </c>
      <c r="F114" s="44">
        <v>0.03720335648148148</v>
      </c>
      <c r="G114" s="16" t="str">
        <f t="shared" si="3"/>
        <v>5.12/km</v>
      </c>
      <c r="H114" s="19">
        <f t="shared" si="5"/>
        <v>0.014397569444444442</v>
      </c>
      <c r="I114" s="19">
        <f t="shared" si="6"/>
        <v>0.007907291666666667</v>
      </c>
      <c r="J114" s="11"/>
      <c r="K114" s="11"/>
      <c r="L114" s="11"/>
      <c r="M114" s="11"/>
    </row>
    <row r="115" spans="1:13" ht="15" customHeight="1">
      <c r="A115" s="16">
        <v>112</v>
      </c>
      <c r="B115" s="31" t="s">
        <v>96</v>
      </c>
      <c r="C115" s="31" t="s">
        <v>128</v>
      </c>
      <c r="D115" s="32" t="s">
        <v>8</v>
      </c>
      <c r="E115" s="31" t="s">
        <v>266</v>
      </c>
      <c r="F115" s="44">
        <v>0.037208217592592595</v>
      </c>
      <c r="G115" s="16" t="str">
        <f t="shared" si="3"/>
        <v>5.12/km</v>
      </c>
      <c r="H115" s="19">
        <f t="shared" si="5"/>
        <v>0.014402430555555557</v>
      </c>
      <c r="I115" s="19">
        <f t="shared" si="6"/>
        <v>0.01260289351851852</v>
      </c>
      <c r="J115" s="11"/>
      <c r="K115" s="11"/>
      <c r="L115" s="11"/>
      <c r="M115" s="11"/>
    </row>
    <row r="116" spans="1:13" ht="15" customHeight="1">
      <c r="A116" s="16">
        <v>113</v>
      </c>
      <c r="B116" s="31" t="s">
        <v>97</v>
      </c>
      <c r="C116" s="31" t="s">
        <v>160</v>
      </c>
      <c r="D116" s="32" t="s">
        <v>49</v>
      </c>
      <c r="E116" s="31" t="s">
        <v>36</v>
      </c>
      <c r="F116" s="44">
        <v>0.03727604166666667</v>
      </c>
      <c r="G116" s="16" t="str">
        <f t="shared" si="3"/>
        <v>5.13/km</v>
      </c>
      <c r="H116" s="19">
        <f t="shared" si="5"/>
        <v>0.014470254629629632</v>
      </c>
      <c r="I116" s="19">
        <f t="shared" si="6"/>
        <v>0.005110416666666673</v>
      </c>
      <c r="J116" s="11"/>
      <c r="K116" s="11"/>
      <c r="L116" s="11"/>
      <c r="M116" s="11"/>
    </row>
    <row r="117" spans="1:13" ht="15" customHeight="1">
      <c r="A117" s="16">
        <v>114</v>
      </c>
      <c r="B117" s="31" t="s">
        <v>269</v>
      </c>
      <c r="C117" s="31" t="s">
        <v>161</v>
      </c>
      <c r="D117" s="32" t="s">
        <v>49</v>
      </c>
      <c r="E117" s="31" t="s">
        <v>6</v>
      </c>
      <c r="F117" s="44">
        <v>0.037393055555555554</v>
      </c>
      <c r="G117" s="16" t="str">
        <f t="shared" si="3"/>
        <v>5.14/km</v>
      </c>
      <c r="H117" s="19">
        <f t="shared" si="5"/>
        <v>0.014587268518518517</v>
      </c>
      <c r="I117" s="19">
        <f t="shared" si="6"/>
        <v>0.005227430555555558</v>
      </c>
      <c r="J117" s="11"/>
      <c r="K117" s="11"/>
      <c r="L117" s="11"/>
      <c r="M117" s="11"/>
    </row>
    <row r="118" spans="1:13" ht="15" customHeight="1">
      <c r="A118" s="16">
        <v>115</v>
      </c>
      <c r="B118" s="31" t="s">
        <v>98</v>
      </c>
      <c r="C118" s="31" t="s">
        <v>194</v>
      </c>
      <c r="D118" s="32" t="s">
        <v>4</v>
      </c>
      <c r="E118" s="31" t="s">
        <v>34</v>
      </c>
      <c r="F118" s="44">
        <v>0.03748657407407407</v>
      </c>
      <c r="G118" s="16" t="str">
        <f t="shared" si="3"/>
        <v>5.14/km</v>
      </c>
      <c r="H118" s="19">
        <f t="shared" si="5"/>
        <v>0.01468078703703703</v>
      </c>
      <c r="I118" s="19">
        <f t="shared" si="6"/>
        <v>0.013896643518518513</v>
      </c>
      <c r="J118" s="11"/>
      <c r="K118" s="11"/>
      <c r="L118" s="11"/>
      <c r="M118" s="11"/>
    </row>
    <row r="119" spans="1:13" ht="15" customHeight="1">
      <c r="A119" s="16">
        <v>116</v>
      </c>
      <c r="B119" s="31" t="s">
        <v>99</v>
      </c>
      <c r="C119" s="31" t="s">
        <v>264</v>
      </c>
      <c r="D119" s="32" t="s">
        <v>17</v>
      </c>
      <c r="E119" s="31" t="s">
        <v>6</v>
      </c>
      <c r="F119" s="44">
        <v>0.03751712962962963</v>
      </c>
      <c r="G119" s="16" t="str">
        <f t="shared" si="3"/>
        <v>5.15/km</v>
      </c>
      <c r="H119" s="19">
        <f t="shared" si="5"/>
        <v>0.014711342592592592</v>
      </c>
      <c r="I119" s="19">
        <f t="shared" si="6"/>
        <v>0.009698495370370371</v>
      </c>
      <c r="J119" s="11"/>
      <c r="K119" s="11"/>
      <c r="L119" s="11"/>
      <c r="M119" s="11"/>
    </row>
    <row r="120" spans="1:13" ht="15" customHeight="1">
      <c r="A120" s="16">
        <v>117</v>
      </c>
      <c r="B120" s="31" t="s">
        <v>275</v>
      </c>
      <c r="C120" s="31" t="s">
        <v>276</v>
      </c>
      <c r="D120" s="32" t="s">
        <v>39</v>
      </c>
      <c r="E120" s="31" t="s">
        <v>248</v>
      </c>
      <c r="F120" s="44">
        <v>0.03784664351851852</v>
      </c>
      <c r="G120" s="16" t="str">
        <f t="shared" si="3"/>
        <v>5.17/km</v>
      </c>
      <c r="H120" s="19">
        <f t="shared" si="5"/>
        <v>0.015040856481481481</v>
      </c>
      <c r="I120" s="19">
        <f t="shared" si="6"/>
        <v>0.006396180555555554</v>
      </c>
      <c r="J120" s="11"/>
      <c r="K120" s="11"/>
      <c r="L120" s="11"/>
      <c r="M120" s="11"/>
    </row>
    <row r="121" spans="1:13" ht="15" customHeight="1">
      <c r="A121" s="16">
        <v>118</v>
      </c>
      <c r="B121" s="31" t="s">
        <v>271</v>
      </c>
      <c r="C121" s="31" t="s">
        <v>190</v>
      </c>
      <c r="D121" s="32" t="s">
        <v>42</v>
      </c>
      <c r="E121" s="31" t="s">
        <v>248</v>
      </c>
      <c r="F121" s="44">
        <v>0.03785347222222222</v>
      </c>
      <c r="G121" s="16" t="str">
        <f t="shared" si="3"/>
        <v>5.18/km</v>
      </c>
      <c r="H121" s="19">
        <f t="shared" si="5"/>
        <v>0.015047685185185181</v>
      </c>
      <c r="I121" s="19">
        <f t="shared" si="6"/>
        <v>0.0062462962962962915</v>
      </c>
      <c r="J121" s="11"/>
      <c r="K121" s="11"/>
      <c r="L121" s="11"/>
      <c r="M121" s="11"/>
    </row>
    <row r="122" spans="1:13" ht="15" customHeight="1">
      <c r="A122" s="16">
        <v>119</v>
      </c>
      <c r="B122" s="31" t="s">
        <v>100</v>
      </c>
      <c r="C122" s="31" t="s">
        <v>207</v>
      </c>
      <c r="D122" s="32" t="s">
        <v>4</v>
      </c>
      <c r="E122" s="31" t="s">
        <v>34</v>
      </c>
      <c r="F122" s="44">
        <v>0.03804340277777778</v>
      </c>
      <c r="G122" s="16" t="str">
        <f t="shared" si="3"/>
        <v>5.19/km</v>
      </c>
      <c r="H122" s="19">
        <f t="shared" si="5"/>
        <v>0.015237615740740739</v>
      </c>
      <c r="I122" s="19">
        <f t="shared" si="6"/>
        <v>0.014453472222222222</v>
      </c>
      <c r="J122" s="11"/>
      <c r="K122" s="11"/>
      <c r="L122" s="11"/>
      <c r="M122" s="11"/>
    </row>
    <row r="123" spans="1:13" ht="15" customHeight="1">
      <c r="A123" s="16">
        <v>120</v>
      </c>
      <c r="B123" s="31" t="s">
        <v>278</v>
      </c>
      <c r="C123" s="31" t="s">
        <v>215</v>
      </c>
      <c r="D123" s="32" t="s">
        <v>49</v>
      </c>
      <c r="E123" s="31" t="s">
        <v>6</v>
      </c>
      <c r="F123" s="44">
        <v>0.03811099537037037</v>
      </c>
      <c r="G123" s="16" t="str">
        <f t="shared" si="3"/>
        <v>5.20/km</v>
      </c>
      <c r="H123" s="19">
        <f t="shared" si="5"/>
        <v>0.01530520833333333</v>
      </c>
      <c r="I123" s="19">
        <f t="shared" si="6"/>
        <v>0.005945370370370372</v>
      </c>
      <c r="J123" s="11"/>
      <c r="K123" s="11"/>
      <c r="L123" s="11"/>
      <c r="M123" s="11"/>
    </row>
    <row r="124" spans="1:13" ht="15" customHeight="1">
      <c r="A124" s="16">
        <v>121</v>
      </c>
      <c r="B124" s="31" t="s">
        <v>101</v>
      </c>
      <c r="C124" s="31" t="s">
        <v>185</v>
      </c>
      <c r="D124" s="32" t="s">
        <v>4</v>
      </c>
      <c r="E124" s="31" t="s">
        <v>34</v>
      </c>
      <c r="F124" s="44">
        <v>0.03820891203703704</v>
      </c>
      <c r="G124" s="16" t="str">
        <f t="shared" si="3"/>
        <v>5.20/km</v>
      </c>
      <c r="H124" s="19">
        <f t="shared" si="5"/>
        <v>0.015403125</v>
      </c>
      <c r="I124" s="19">
        <f t="shared" si="6"/>
        <v>0.014618981481481483</v>
      </c>
      <c r="J124" s="11"/>
      <c r="K124" s="11"/>
      <c r="L124" s="11"/>
      <c r="M124" s="11"/>
    </row>
    <row r="125" spans="1:13" ht="15" customHeight="1">
      <c r="A125" s="16">
        <v>122</v>
      </c>
      <c r="B125" s="31" t="s">
        <v>102</v>
      </c>
      <c r="C125" s="31" t="s">
        <v>244</v>
      </c>
      <c r="D125" s="32" t="s">
        <v>42</v>
      </c>
      <c r="E125" s="31" t="s">
        <v>84</v>
      </c>
      <c r="F125" s="44">
        <v>0.03837013888888889</v>
      </c>
      <c r="G125" s="16" t="str">
        <f t="shared" si="3"/>
        <v>5.22/km</v>
      </c>
      <c r="H125" s="19">
        <f t="shared" si="5"/>
        <v>0.015564351851851854</v>
      </c>
      <c r="I125" s="19">
        <f t="shared" si="6"/>
        <v>0.006762962962962964</v>
      </c>
      <c r="J125" s="11"/>
      <c r="K125" s="11"/>
      <c r="L125" s="11"/>
      <c r="M125" s="11"/>
    </row>
    <row r="126" spans="1:13" ht="15" customHeight="1">
      <c r="A126" s="16">
        <v>123</v>
      </c>
      <c r="B126" s="31" t="s">
        <v>284</v>
      </c>
      <c r="C126" s="31" t="s">
        <v>191</v>
      </c>
      <c r="D126" s="32" t="s">
        <v>20</v>
      </c>
      <c r="E126" s="31" t="s">
        <v>250</v>
      </c>
      <c r="F126" s="44">
        <v>0.03855046296296296</v>
      </c>
      <c r="G126" s="16" t="str">
        <f t="shared" si="3"/>
        <v>5.23/km</v>
      </c>
      <c r="H126" s="19">
        <f t="shared" si="5"/>
        <v>0.015744675925925922</v>
      </c>
      <c r="I126" s="19">
        <f t="shared" si="6"/>
        <v>0.010402777777777778</v>
      </c>
      <c r="J126" s="11"/>
      <c r="K126" s="11"/>
      <c r="L126" s="11"/>
      <c r="M126" s="11"/>
    </row>
    <row r="127" spans="1:13" ht="15" customHeight="1">
      <c r="A127" s="16">
        <v>124</v>
      </c>
      <c r="B127" s="31" t="s">
        <v>103</v>
      </c>
      <c r="C127" s="31" t="s">
        <v>191</v>
      </c>
      <c r="D127" s="32" t="s">
        <v>14</v>
      </c>
      <c r="E127" s="31" t="s">
        <v>36</v>
      </c>
      <c r="F127" s="44">
        <v>0.038673958333333334</v>
      </c>
      <c r="G127" s="16" t="str">
        <f t="shared" si="3"/>
        <v>5.24/km</v>
      </c>
      <c r="H127" s="19">
        <f t="shared" si="5"/>
        <v>0.015868171296296297</v>
      </c>
      <c r="I127" s="19">
        <f t="shared" si="6"/>
        <v>0.011370717592592592</v>
      </c>
      <c r="J127" s="11"/>
      <c r="K127" s="11"/>
      <c r="L127" s="11"/>
      <c r="M127" s="11"/>
    </row>
    <row r="128" spans="1:13" ht="15" customHeight="1">
      <c r="A128" s="16">
        <v>125</v>
      </c>
      <c r="B128" s="31" t="s">
        <v>104</v>
      </c>
      <c r="C128" s="31" t="s">
        <v>162</v>
      </c>
      <c r="D128" s="32" t="s">
        <v>26</v>
      </c>
      <c r="E128" s="31" t="s">
        <v>105</v>
      </c>
      <c r="F128" s="44">
        <v>0.038897569444444446</v>
      </c>
      <c r="G128" s="16" t="str">
        <f t="shared" si="3"/>
        <v>5.26/km</v>
      </c>
      <c r="H128" s="19">
        <f t="shared" si="5"/>
        <v>0.01609178240740741</v>
      </c>
      <c r="I128" s="19">
        <f t="shared" si="6"/>
        <v>0.009601504629629633</v>
      </c>
      <c r="J128" s="11"/>
      <c r="K128" s="11"/>
      <c r="L128" s="11"/>
      <c r="M128" s="11"/>
    </row>
    <row r="129" spans="1:13" ht="15" customHeight="1">
      <c r="A129" s="16">
        <v>126</v>
      </c>
      <c r="B129" s="31" t="s">
        <v>163</v>
      </c>
      <c r="C129" s="31" t="s">
        <v>192</v>
      </c>
      <c r="D129" s="32" t="s">
        <v>42</v>
      </c>
      <c r="E129" s="31" t="s">
        <v>158</v>
      </c>
      <c r="F129" s="44">
        <v>0.03919050925925926</v>
      </c>
      <c r="G129" s="16" t="str">
        <f t="shared" si="3"/>
        <v>5.29/km</v>
      </c>
      <c r="H129" s="19">
        <f t="shared" si="5"/>
        <v>0.01638472222222222</v>
      </c>
      <c r="I129" s="19">
        <f t="shared" si="6"/>
        <v>0.007583333333333331</v>
      </c>
      <c r="J129" s="11"/>
      <c r="K129" s="11"/>
      <c r="L129" s="11"/>
      <c r="M129" s="11"/>
    </row>
    <row r="130" spans="1:13" ht="15" customHeight="1">
      <c r="A130" s="16">
        <v>127</v>
      </c>
      <c r="B130" s="31" t="s">
        <v>246</v>
      </c>
      <c r="C130" s="31" t="s">
        <v>0</v>
      </c>
      <c r="D130" s="32" t="s">
        <v>30</v>
      </c>
      <c r="E130" s="31" t="s">
        <v>164</v>
      </c>
      <c r="F130" s="44">
        <v>0.03923298611111111</v>
      </c>
      <c r="G130" s="16" t="str">
        <f t="shared" si="3"/>
        <v>5.29/km</v>
      </c>
      <c r="H130" s="19">
        <f t="shared" si="5"/>
        <v>0.016427199074074073</v>
      </c>
      <c r="I130" s="19">
        <f t="shared" si="6"/>
        <v>0.010472685185185186</v>
      </c>
      <c r="J130" s="11"/>
      <c r="K130" s="11"/>
      <c r="L130" s="11"/>
      <c r="M130" s="11"/>
    </row>
    <row r="131" spans="1:13" ht="15" customHeight="1">
      <c r="A131" s="16">
        <v>128</v>
      </c>
      <c r="B131" s="31" t="s">
        <v>279</v>
      </c>
      <c r="C131" s="31" t="s">
        <v>187</v>
      </c>
      <c r="D131" s="32" t="s">
        <v>4</v>
      </c>
      <c r="E131" s="31" t="s">
        <v>280</v>
      </c>
      <c r="F131" s="44">
        <v>0.03955092592592593</v>
      </c>
      <c r="G131" s="16" t="str">
        <f t="shared" si="3"/>
        <v>5.32/km</v>
      </c>
      <c r="H131" s="19">
        <f t="shared" si="5"/>
        <v>0.01674513888888889</v>
      </c>
      <c r="I131" s="19">
        <f t="shared" si="6"/>
        <v>0.015960995370370372</v>
      </c>
      <c r="J131" s="11"/>
      <c r="K131" s="11"/>
      <c r="L131" s="11"/>
      <c r="M131" s="11"/>
    </row>
    <row r="132" spans="1:13" ht="15" customHeight="1">
      <c r="A132" s="16">
        <v>129</v>
      </c>
      <c r="B132" s="31" t="s">
        <v>106</v>
      </c>
      <c r="C132" s="31" t="s">
        <v>165</v>
      </c>
      <c r="D132" s="32" t="s">
        <v>4</v>
      </c>
      <c r="E132" s="31" t="s">
        <v>107</v>
      </c>
      <c r="F132" s="44">
        <v>0.04040196759259259</v>
      </c>
      <c r="G132" s="16" t="str">
        <f aca="true" t="shared" si="7" ref="G132:G152">TEXT(INT((HOUR(F132)*3600+MINUTE(F132)*60+SECOND(F132))/$I$2/60),"0")&amp;"."&amp;TEXT(MOD((HOUR(F132)*3600+MINUTE(F132)*60+SECOND(F132))/$I$2,60),"00")&amp;"/km"</f>
        <v>5.39/km</v>
      </c>
      <c r="H132" s="19">
        <f t="shared" si="5"/>
        <v>0.017596180555555552</v>
      </c>
      <c r="I132" s="19">
        <f t="shared" si="6"/>
        <v>0.016812037037037035</v>
      </c>
      <c r="J132" s="11"/>
      <c r="K132" s="11"/>
      <c r="L132" s="11"/>
      <c r="M132" s="11"/>
    </row>
    <row r="133" spans="1:13" ht="15" customHeight="1">
      <c r="A133" s="16">
        <v>130</v>
      </c>
      <c r="B133" s="31" t="s">
        <v>108</v>
      </c>
      <c r="C133" s="31" t="s">
        <v>273</v>
      </c>
      <c r="D133" s="32" t="s">
        <v>26</v>
      </c>
      <c r="E133" s="31" t="s">
        <v>250</v>
      </c>
      <c r="F133" s="44">
        <v>0.04049108796296296</v>
      </c>
      <c r="G133" s="16" t="str">
        <f t="shared" si="7"/>
        <v>5.40/km</v>
      </c>
      <c r="H133" s="19">
        <f t="shared" si="5"/>
        <v>0.017685300925925924</v>
      </c>
      <c r="I133" s="19">
        <f t="shared" si="6"/>
        <v>0.011195023148148148</v>
      </c>
      <c r="J133" s="11"/>
      <c r="K133" s="11"/>
      <c r="L133" s="11"/>
      <c r="M133" s="11"/>
    </row>
    <row r="134" spans="1:13" ht="15" customHeight="1">
      <c r="A134" s="16">
        <v>131</v>
      </c>
      <c r="B134" s="31" t="s">
        <v>277</v>
      </c>
      <c r="C134" s="31" t="s">
        <v>210</v>
      </c>
      <c r="D134" s="32" t="s">
        <v>42</v>
      </c>
      <c r="E134" s="31" t="s">
        <v>166</v>
      </c>
      <c r="F134" s="44">
        <v>0.041073263888888885</v>
      </c>
      <c r="G134" s="16" t="str">
        <f t="shared" si="7"/>
        <v>5.45/km</v>
      </c>
      <c r="H134" s="19">
        <f t="shared" si="5"/>
        <v>0.018267476851851847</v>
      </c>
      <c r="I134" s="19">
        <f t="shared" si="6"/>
        <v>0.009466087962962957</v>
      </c>
      <c r="J134" s="11"/>
      <c r="K134" s="11"/>
      <c r="L134" s="11"/>
      <c r="M134" s="11"/>
    </row>
    <row r="135" spans="1:13" ht="15" customHeight="1">
      <c r="A135" s="16">
        <v>132</v>
      </c>
      <c r="B135" s="31" t="s">
        <v>104</v>
      </c>
      <c r="C135" s="31" t="s">
        <v>167</v>
      </c>
      <c r="D135" s="32" t="s">
        <v>39</v>
      </c>
      <c r="E135" s="31" t="s">
        <v>266</v>
      </c>
      <c r="F135" s="44">
        <v>0.041092939814814815</v>
      </c>
      <c r="G135" s="16" t="str">
        <f t="shared" si="7"/>
        <v>5.45/km</v>
      </c>
      <c r="H135" s="19">
        <f t="shared" si="5"/>
        <v>0.018287152777777777</v>
      </c>
      <c r="I135" s="19">
        <f t="shared" si="6"/>
        <v>0.00964247685185185</v>
      </c>
      <c r="J135" s="11"/>
      <c r="K135" s="11"/>
      <c r="L135" s="11"/>
      <c r="M135" s="11"/>
    </row>
    <row r="136" spans="1:13" ht="15" customHeight="1">
      <c r="A136" s="16">
        <v>133</v>
      </c>
      <c r="B136" s="31" t="s">
        <v>282</v>
      </c>
      <c r="C136" s="31" t="s">
        <v>241</v>
      </c>
      <c r="D136" s="32" t="s">
        <v>42</v>
      </c>
      <c r="E136" s="31" t="s">
        <v>6</v>
      </c>
      <c r="F136" s="44">
        <v>0.04110023148148148</v>
      </c>
      <c r="G136" s="16" t="str">
        <f t="shared" si="7"/>
        <v>5.45/km</v>
      </c>
      <c r="H136" s="19">
        <f t="shared" si="5"/>
        <v>0.018294444444444443</v>
      </c>
      <c r="I136" s="19">
        <f t="shared" si="6"/>
        <v>0.009493055555555553</v>
      </c>
      <c r="J136" s="11"/>
      <c r="K136" s="11"/>
      <c r="L136" s="11"/>
      <c r="M136" s="11"/>
    </row>
    <row r="137" spans="1:13" ht="15" customHeight="1">
      <c r="A137" s="16">
        <v>134</v>
      </c>
      <c r="B137" s="31" t="s">
        <v>109</v>
      </c>
      <c r="C137" s="31" t="s">
        <v>194</v>
      </c>
      <c r="D137" s="32" t="s">
        <v>8</v>
      </c>
      <c r="E137" s="31" t="s">
        <v>36</v>
      </c>
      <c r="F137" s="44">
        <v>0.04129421296296296</v>
      </c>
      <c r="G137" s="16" t="str">
        <f t="shared" si="7"/>
        <v>5.46/km</v>
      </c>
      <c r="H137" s="19">
        <f t="shared" si="5"/>
        <v>0.018488425925925926</v>
      </c>
      <c r="I137" s="19">
        <f t="shared" si="6"/>
        <v>0.01668888888888889</v>
      </c>
      <c r="J137" s="11"/>
      <c r="K137" s="11"/>
      <c r="L137" s="11"/>
      <c r="M137" s="11"/>
    </row>
    <row r="138" spans="1:13" ht="15" customHeight="1">
      <c r="A138" s="16">
        <v>135</v>
      </c>
      <c r="B138" s="31" t="s">
        <v>110</v>
      </c>
      <c r="C138" s="31" t="s">
        <v>111</v>
      </c>
      <c r="D138" s="32" t="s">
        <v>49</v>
      </c>
      <c r="E138" s="31" t="s">
        <v>36</v>
      </c>
      <c r="F138" s="44">
        <v>0.04130625</v>
      </c>
      <c r="G138" s="16" t="str">
        <f t="shared" si="7"/>
        <v>5.47/km</v>
      </c>
      <c r="H138" s="19">
        <f t="shared" si="5"/>
        <v>0.018500462962962965</v>
      </c>
      <c r="I138" s="19">
        <f t="shared" si="6"/>
        <v>0.009140625000000006</v>
      </c>
      <c r="J138" s="11"/>
      <c r="K138" s="11"/>
      <c r="L138" s="11"/>
      <c r="M138" s="11"/>
    </row>
    <row r="139" spans="1:13" ht="15" customHeight="1">
      <c r="A139" s="16">
        <v>136</v>
      </c>
      <c r="B139" s="31" t="s">
        <v>193</v>
      </c>
      <c r="C139" s="31" t="s">
        <v>168</v>
      </c>
      <c r="D139" s="32" t="s">
        <v>26</v>
      </c>
      <c r="E139" s="31" t="s">
        <v>169</v>
      </c>
      <c r="F139" s="44">
        <v>0.041459027777777775</v>
      </c>
      <c r="G139" s="16" t="str">
        <f t="shared" si="7"/>
        <v>5.48/km</v>
      </c>
      <c r="H139" s="19">
        <f t="shared" si="5"/>
        <v>0.018653240740740738</v>
      </c>
      <c r="I139" s="19">
        <f t="shared" si="6"/>
        <v>0.012162962962962962</v>
      </c>
      <c r="J139" s="11"/>
      <c r="K139" s="11"/>
      <c r="L139" s="11"/>
      <c r="M139" s="11"/>
    </row>
    <row r="140" spans="1:13" ht="15" customHeight="1">
      <c r="A140" s="16">
        <v>137</v>
      </c>
      <c r="B140" s="31" t="s">
        <v>170</v>
      </c>
      <c r="C140" s="31" t="s">
        <v>200</v>
      </c>
      <c r="D140" s="32" t="s">
        <v>42</v>
      </c>
      <c r="E140" s="31" t="s">
        <v>6</v>
      </c>
      <c r="F140" s="44">
        <v>0.04191655092592592</v>
      </c>
      <c r="G140" s="16" t="str">
        <f t="shared" si="7"/>
        <v>5.52/km</v>
      </c>
      <c r="H140" s="19">
        <f t="shared" si="5"/>
        <v>0.019110763888888885</v>
      </c>
      <c r="I140" s="19">
        <f t="shared" si="6"/>
        <v>0.010309374999999996</v>
      </c>
      <c r="J140" s="11"/>
      <c r="K140" s="11"/>
      <c r="L140" s="11"/>
      <c r="M140" s="11"/>
    </row>
    <row r="141" spans="1:13" ht="15" customHeight="1">
      <c r="A141" s="16">
        <v>138</v>
      </c>
      <c r="B141" s="31" t="s">
        <v>101</v>
      </c>
      <c r="C141" s="31" t="s">
        <v>283</v>
      </c>
      <c r="D141" s="32" t="s">
        <v>26</v>
      </c>
      <c r="E141" s="31" t="s">
        <v>34</v>
      </c>
      <c r="F141" s="44">
        <v>0.042342824074074074</v>
      </c>
      <c r="G141" s="16" t="str">
        <f t="shared" si="7"/>
        <v>5.55/km</v>
      </c>
      <c r="H141" s="19">
        <f t="shared" si="5"/>
        <v>0.019537037037037037</v>
      </c>
      <c r="I141" s="19">
        <f t="shared" si="6"/>
        <v>0.013046759259259261</v>
      </c>
      <c r="J141" s="11"/>
      <c r="K141" s="11"/>
      <c r="L141" s="11"/>
      <c r="M141" s="11"/>
    </row>
    <row r="142" spans="1:13" ht="15" customHeight="1">
      <c r="A142" s="16">
        <v>139</v>
      </c>
      <c r="B142" s="31" t="s">
        <v>112</v>
      </c>
      <c r="C142" s="31" t="s">
        <v>198</v>
      </c>
      <c r="D142" s="32" t="s">
        <v>42</v>
      </c>
      <c r="E142" s="31" t="s">
        <v>265</v>
      </c>
      <c r="F142" s="44">
        <v>0.04293599537037037</v>
      </c>
      <c r="G142" s="16" t="str">
        <f t="shared" si="7"/>
        <v>6.00/km</v>
      </c>
      <c r="H142" s="19">
        <f t="shared" si="5"/>
        <v>0.020130208333333333</v>
      </c>
      <c r="I142" s="19">
        <f t="shared" si="6"/>
        <v>0.011328819444444443</v>
      </c>
      <c r="J142" s="11"/>
      <c r="K142" s="11"/>
      <c r="L142" s="11"/>
      <c r="M142" s="11"/>
    </row>
    <row r="143" spans="1:13" ht="15" customHeight="1">
      <c r="A143" s="16">
        <v>140</v>
      </c>
      <c r="B143" s="31" t="s">
        <v>113</v>
      </c>
      <c r="C143" s="31" t="s">
        <v>171</v>
      </c>
      <c r="D143" s="32" t="s">
        <v>14</v>
      </c>
      <c r="E143" s="31" t="s">
        <v>34</v>
      </c>
      <c r="F143" s="44">
        <v>0.04487893518518518</v>
      </c>
      <c r="G143" s="16" t="str">
        <f t="shared" si="7"/>
        <v>6.17/km</v>
      </c>
      <c r="H143" s="19">
        <f t="shared" si="5"/>
        <v>0.022073148148148144</v>
      </c>
      <c r="I143" s="19">
        <f t="shared" si="6"/>
        <v>0.01757569444444444</v>
      </c>
      <c r="J143" s="11"/>
      <c r="K143" s="11"/>
      <c r="L143" s="11"/>
      <c r="M143" s="11"/>
    </row>
    <row r="144" spans="1:13" ht="15" customHeight="1">
      <c r="A144" s="16">
        <v>141</v>
      </c>
      <c r="B144" s="31" t="s">
        <v>76</v>
      </c>
      <c r="C144" s="31" t="s">
        <v>229</v>
      </c>
      <c r="D144" s="32" t="s">
        <v>26</v>
      </c>
      <c r="E144" s="31" t="s">
        <v>250</v>
      </c>
      <c r="F144" s="44">
        <v>0.045565625</v>
      </c>
      <c r="G144" s="16" t="str">
        <f t="shared" si="7"/>
        <v>6.22/km</v>
      </c>
      <c r="H144" s="19">
        <f t="shared" si="5"/>
        <v>0.02275983796296296</v>
      </c>
      <c r="I144" s="19">
        <f t="shared" si="6"/>
        <v>0.016269560185185186</v>
      </c>
      <c r="J144" s="11"/>
      <c r="K144" s="11"/>
      <c r="L144" s="11"/>
      <c r="M144" s="11"/>
    </row>
    <row r="145" spans="1:13" ht="15" customHeight="1">
      <c r="A145" s="16">
        <v>142</v>
      </c>
      <c r="B145" s="31" t="s">
        <v>285</v>
      </c>
      <c r="C145" s="31" t="s">
        <v>203</v>
      </c>
      <c r="D145" s="32" t="s">
        <v>42</v>
      </c>
      <c r="E145" s="31" t="s">
        <v>158</v>
      </c>
      <c r="F145" s="44">
        <v>0.046376041666666666</v>
      </c>
      <c r="G145" s="16" t="str">
        <f t="shared" si="7"/>
        <v>6.29/km</v>
      </c>
      <c r="H145" s="19">
        <f t="shared" si="5"/>
        <v>0.02357025462962963</v>
      </c>
      <c r="I145" s="19">
        <f t="shared" si="6"/>
        <v>0.014768865740740739</v>
      </c>
      <c r="J145" s="11"/>
      <c r="K145" s="11"/>
      <c r="L145" s="11"/>
      <c r="M145" s="11"/>
    </row>
    <row r="146" spans="1:13" ht="15" customHeight="1">
      <c r="A146" s="16">
        <v>143</v>
      </c>
      <c r="B146" s="31" t="s">
        <v>114</v>
      </c>
      <c r="C146" s="31" t="s">
        <v>189</v>
      </c>
      <c r="D146" s="32" t="s">
        <v>20</v>
      </c>
      <c r="E146" s="31" t="s">
        <v>36</v>
      </c>
      <c r="F146" s="44">
        <v>0.04746157407407408</v>
      </c>
      <c r="G146" s="16" t="str">
        <f t="shared" si="7"/>
        <v>6.38/km</v>
      </c>
      <c r="H146" s="19">
        <f t="shared" si="5"/>
        <v>0.024655787037037042</v>
      </c>
      <c r="I146" s="19">
        <f t="shared" si="6"/>
        <v>0.019313888888888898</v>
      </c>
      <c r="J146" s="11"/>
      <c r="K146" s="11"/>
      <c r="L146" s="11"/>
      <c r="M146" s="11"/>
    </row>
    <row r="147" spans="1:13" ht="15" customHeight="1">
      <c r="A147" s="16">
        <v>144</v>
      </c>
      <c r="B147" s="31" t="s">
        <v>115</v>
      </c>
      <c r="C147" s="31" t="s">
        <v>222</v>
      </c>
      <c r="D147" s="32" t="s">
        <v>4</v>
      </c>
      <c r="E147" s="31" t="s">
        <v>13</v>
      </c>
      <c r="F147" s="44">
        <v>0.04794351851851852</v>
      </c>
      <c r="G147" s="16" t="str">
        <f t="shared" si="7"/>
        <v>6.42/km</v>
      </c>
      <c r="H147" s="19">
        <f t="shared" si="5"/>
        <v>0.02513773148148148</v>
      </c>
      <c r="I147" s="19">
        <f t="shared" si="6"/>
        <v>0.024353587962962962</v>
      </c>
      <c r="J147" s="11"/>
      <c r="K147" s="11"/>
      <c r="L147" s="11"/>
      <c r="M147" s="11"/>
    </row>
    <row r="148" spans="1:13" ht="15" customHeight="1">
      <c r="A148" s="16">
        <v>145</v>
      </c>
      <c r="B148" s="31" t="s">
        <v>116</v>
      </c>
      <c r="C148" s="31" t="s">
        <v>224</v>
      </c>
      <c r="D148" s="32" t="s">
        <v>1</v>
      </c>
      <c r="E148" s="31" t="s">
        <v>266</v>
      </c>
      <c r="F148" s="44">
        <v>0.05343831018518519</v>
      </c>
      <c r="G148" s="16" t="str">
        <f t="shared" si="7"/>
        <v>7.28/km</v>
      </c>
      <c r="H148" s="19">
        <f t="shared" si="5"/>
        <v>0.030632523148148152</v>
      </c>
      <c r="I148" s="19">
        <f t="shared" si="6"/>
        <v>0.030632523148148152</v>
      </c>
      <c r="J148" s="11"/>
      <c r="K148" s="11"/>
      <c r="L148" s="11"/>
      <c r="M148" s="11"/>
    </row>
    <row r="149" spans="1:13" ht="15" customHeight="1">
      <c r="A149" s="16">
        <v>146</v>
      </c>
      <c r="B149" s="31" t="s">
        <v>117</v>
      </c>
      <c r="C149" s="31" t="s">
        <v>297</v>
      </c>
      <c r="D149" s="32" t="s">
        <v>1</v>
      </c>
      <c r="E149" s="31" t="s">
        <v>266</v>
      </c>
      <c r="F149" s="44">
        <v>0.05344907407407407</v>
      </c>
      <c r="G149" s="16" t="str">
        <f t="shared" si="7"/>
        <v>7.28/km</v>
      </c>
      <c r="H149" s="19">
        <f t="shared" si="5"/>
        <v>0.030643287037037035</v>
      </c>
      <c r="I149" s="19">
        <f t="shared" si="6"/>
        <v>0.030643287037037035</v>
      </c>
      <c r="J149" s="11"/>
      <c r="K149" s="11"/>
      <c r="L149" s="11"/>
      <c r="M149" s="11"/>
    </row>
    <row r="150" spans="1:13" ht="15" customHeight="1">
      <c r="A150" s="16">
        <v>147</v>
      </c>
      <c r="B150" s="31" t="s">
        <v>118</v>
      </c>
      <c r="C150" s="31" t="s">
        <v>189</v>
      </c>
      <c r="D150" s="32" t="s">
        <v>49</v>
      </c>
      <c r="E150" s="31" t="s">
        <v>36</v>
      </c>
      <c r="F150" s="44">
        <v>0.05393402777777778</v>
      </c>
      <c r="G150" s="16" t="str">
        <f t="shared" si="7"/>
        <v>7.32/km</v>
      </c>
      <c r="H150" s="19">
        <f t="shared" si="5"/>
        <v>0.031128240740740745</v>
      </c>
      <c r="I150" s="19">
        <f t="shared" si="6"/>
        <v>0.021768402777777786</v>
      </c>
      <c r="J150" s="11"/>
      <c r="K150" s="11"/>
      <c r="L150" s="11"/>
      <c r="M150" s="11"/>
    </row>
    <row r="151" spans="1:13" ht="15" customHeight="1">
      <c r="A151" s="16">
        <v>148</v>
      </c>
      <c r="B151" s="31" t="s">
        <v>119</v>
      </c>
      <c r="C151" s="31" t="s">
        <v>303</v>
      </c>
      <c r="D151" s="32" t="s">
        <v>42</v>
      </c>
      <c r="E151" s="31" t="s">
        <v>250</v>
      </c>
      <c r="F151" s="44">
        <v>0.05969907407407407</v>
      </c>
      <c r="G151" s="16" t="str">
        <f t="shared" si="7"/>
        <v>8.21/km</v>
      </c>
      <c r="H151" s="19">
        <f t="shared" si="5"/>
        <v>0.03689328703703704</v>
      </c>
      <c r="I151" s="19">
        <f t="shared" si="6"/>
        <v>0.028091898148148144</v>
      </c>
      <c r="J151" s="11"/>
      <c r="K151" s="11"/>
      <c r="L151" s="11"/>
      <c r="M151" s="11"/>
    </row>
    <row r="152" spans="1:13" ht="15" customHeight="1">
      <c r="A152" s="17">
        <v>149</v>
      </c>
      <c r="B152" s="33" t="s">
        <v>288</v>
      </c>
      <c r="C152" s="33" t="s">
        <v>289</v>
      </c>
      <c r="D152" s="34" t="s">
        <v>42</v>
      </c>
      <c r="E152" s="33" t="s">
        <v>120</v>
      </c>
      <c r="F152" s="45">
        <v>0.07137731481481481</v>
      </c>
      <c r="G152" s="17" t="str">
        <f t="shared" si="7"/>
        <v>9.59/km</v>
      </c>
      <c r="H152" s="20">
        <f t="shared" si="5"/>
        <v>0.048571527777777776</v>
      </c>
      <c r="I152" s="20">
        <f t="shared" si="6"/>
        <v>0.03977013888888888</v>
      </c>
      <c r="J152" s="11"/>
      <c r="K152" s="11"/>
      <c r="L152" s="11"/>
      <c r="M152" s="11"/>
    </row>
  </sheetData>
  <autoFilter ref="A3:I15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3" t="str">
        <f>Individuale!A1</f>
        <v>Maratonina dei Castagni 24ª edizione</v>
      </c>
      <c r="B1" s="24"/>
      <c r="C1" s="25"/>
    </row>
    <row r="2" spans="1:3" ht="33" customHeight="1">
      <c r="A2" s="26" t="str">
        <f>Individuale!A2&amp;" km. "&amp;Individuale!I2</f>
        <v>Vallerano (VT) Italia - Domenica 05/06/2011 km. 10,3</v>
      </c>
      <c r="B2" s="27"/>
      <c r="C2" s="28"/>
    </row>
    <row r="3" spans="1:3" ht="24.75" customHeight="1">
      <c r="A3" s="14" t="s">
        <v>173</v>
      </c>
      <c r="B3" s="9" t="s">
        <v>177</v>
      </c>
      <c r="C3" s="9" t="s">
        <v>182</v>
      </c>
    </row>
    <row r="4" spans="1:3" ht="15" customHeight="1">
      <c r="A4" s="15">
        <v>1</v>
      </c>
      <c r="B4" s="36" t="s">
        <v>6</v>
      </c>
      <c r="C4" s="39">
        <v>31</v>
      </c>
    </row>
    <row r="5" spans="1:3" ht="15" customHeight="1">
      <c r="A5" s="16">
        <v>2</v>
      </c>
      <c r="B5" s="37" t="s">
        <v>250</v>
      </c>
      <c r="C5" s="40">
        <v>15</v>
      </c>
    </row>
    <row r="6" spans="1:3" ht="15" customHeight="1">
      <c r="A6" s="16">
        <v>3</v>
      </c>
      <c r="B6" s="37" t="s">
        <v>36</v>
      </c>
      <c r="C6" s="40">
        <v>12</v>
      </c>
    </row>
    <row r="7" spans="1:3" ht="15" customHeight="1">
      <c r="A7" s="16">
        <v>4</v>
      </c>
      <c r="B7" s="37" t="s">
        <v>248</v>
      </c>
      <c r="C7" s="40">
        <v>10</v>
      </c>
    </row>
    <row r="8" spans="1:3" ht="15" customHeight="1">
      <c r="A8" s="16">
        <v>5</v>
      </c>
      <c r="B8" s="37" t="s">
        <v>34</v>
      </c>
      <c r="C8" s="40">
        <v>8</v>
      </c>
    </row>
    <row r="9" spans="1:3" ht="15" customHeight="1">
      <c r="A9" s="16">
        <v>6</v>
      </c>
      <c r="B9" s="37" t="s">
        <v>13</v>
      </c>
      <c r="C9" s="40">
        <v>8</v>
      </c>
    </row>
    <row r="10" spans="1:3" ht="15" customHeight="1">
      <c r="A10" s="16">
        <v>7</v>
      </c>
      <c r="B10" s="37" t="s">
        <v>32</v>
      </c>
      <c r="C10" s="40">
        <v>4</v>
      </c>
    </row>
    <row r="11" spans="1:3" ht="15" customHeight="1">
      <c r="A11" s="16">
        <v>8</v>
      </c>
      <c r="B11" s="37" t="s">
        <v>158</v>
      </c>
      <c r="C11" s="40">
        <v>3</v>
      </c>
    </row>
    <row r="12" spans="1:3" ht="15" customHeight="1">
      <c r="A12" s="16">
        <v>9</v>
      </c>
      <c r="B12" s="37" t="s">
        <v>152</v>
      </c>
      <c r="C12" s="40">
        <v>3</v>
      </c>
    </row>
    <row r="13" spans="1:3" ht="15" customHeight="1">
      <c r="A13" s="16">
        <v>10</v>
      </c>
      <c r="B13" s="37" t="s">
        <v>184</v>
      </c>
      <c r="C13" s="40">
        <v>3</v>
      </c>
    </row>
    <row r="14" spans="1:3" ht="15" customHeight="1">
      <c r="A14" s="16">
        <v>11</v>
      </c>
      <c r="B14" s="37" t="s">
        <v>253</v>
      </c>
      <c r="C14" s="40">
        <v>3</v>
      </c>
    </row>
    <row r="15" spans="1:3" ht="15" customHeight="1">
      <c r="A15" s="16">
        <v>12</v>
      </c>
      <c r="B15" s="37" t="s">
        <v>55</v>
      </c>
      <c r="C15" s="40">
        <v>3</v>
      </c>
    </row>
    <row r="16" spans="1:3" ht="15" customHeight="1">
      <c r="A16" s="16">
        <v>13</v>
      </c>
      <c r="B16" s="37" t="s">
        <v>138</v>
      </c>
      <c r="C16" s="40">
        <v>2</v>
      </c>
    </row>
    <row r="17" spans="1:3" ht="15" customHeight="1">
      <c r="A17" s="16">
        <v>14</v>
      </c>
      <c r="B17" s="37" t="s">
        <v>84</v>
      </c>
      <c r="C17" s="40">
        <v>2</v>
      </c>
    </row>
    <row r="18" spans="1:3" ht="15" customHeight="1">
      <c r="A18" s="16">
        <v>15</v>
      </c>
      <c r="B18" s="37" t="s">
        <v>57</v>
      </c>
      <c r="C18" s="40">
        <v>2</v>
      </c>
    </row>
    <row r="19" spans="1:3" ht="15" customHeight="1">
      <c r="A19" s="16">
        <v>16</v>
      </c>
      <c r="B19" s="37" t="s">
        <v>75</v>
      </c>
      <c r="C19" s="40">
        <v>2</v>
      </c>
    </row>
    <row r="20" spans="1:3" ht="15" customHeight="1">
      <c r="A20" s="16">
        <v>17</v>
      </c>
      <c r="B20" s="37" t="s">
        <v>9</v>
      </c>
      <c r="C20" s="40">
        <v>2</v>
      </c>
    </row>
    <row r="21" spans="1:3" ht="15" customHeight="1">
      <c r="A21" s="16">
        <v>18</v>
      </c>
      <c r="B21" s="37" t="s">
        <v>147</v>
      </c>
      <c r="C21" s="40">
        <v>1</v>
      </c>
    </row>
    <row r="22" spans="1:3" ht="15" customHeight="1">
      <c r="A22" s="16">
        <v>19</v>
      </c>
      <c r="B22" s="37" t="s">
        <v>144</v>
      </c>
      <c r="C22" s="40">
        <v>1</v>
      </c>
    </row>
    <row r="23" spans="1:3" ht="15" customHeight="1">
      <c r="A23" s="16">
        <v>20</v>
      </c>
      <c r="B23" s="37" t="s">
        <v>47</v>
      </c>
      <c r="C23" s="40">
        <v>1</v>
      </c>
    </row>
    <row r="24" spans="1:3" ht="15" customHeight="1">
      <c r="A24" s="16">
        <v>21</v>
      </c>
      <c r="B24" s="37" t="s">
        <v>87</v>
      </c>
      <c r="C24" s="40">
        <v>1</v>
      </c>
    </row>
    <row r="25" spans="1:3" ht="15" customHeight="1">
      <c r="A25" s="16">
        <v>22</v>
      </c>
      <c r="B25" s="37" t="s">
        <v>293</v>
      </c>
      <c r="C25" s="40">
        <v>1</v>
      </c>
    </row>
    <row r="26" spans="1:3" ht="15" customHeight="1">
      <c r="A26" s="16">
        <v>23</v>
      </c>
      <c r="B26" s="37" t="s">
        <v>126</v>
      </c>
      <c r="C26" s="40">
        <v>1</v>
      </c>
    </row>
    <row r="27" spans="1:3" ht="15" customHeight="1">
      <c r="A27" s="16">
        <v>24</v>
      </c>
      <c r="B27" s="37" t="s">
        <v>107</v>
      </c>
      <c r="C27" s="40">
        <v>1</v>
      </c>
    </row>
    <row r="28" spans="1:3" ht="15" customHeight="1">
      <c r="A28" s="16">
        <v>25</v>
      </c>
      <c r="B28" s="37" t="s">
        <v>3</v>
      </c>
      <c r="C28" s="40">
        <v>1</v>
      </c>
    </row>
    <row r="29" spans="1:3" ht="15" customHeight="1">
      <c r="A29" s="16">
        <v>26</v>
      </c>
      <c r="B29" s="37" t="s">
        <v>265</v>
      </c>
      <c r="C29" s="40">
        <v>1</v>
      </c>
    </row>
    <row r="30" spans="1:3" ht="15" customHeight="1">
      <c r="A30" s="16">
        <v>27</v>
      </c>
      <c r="B30" s="37" t="s">
        <v>120</v>
      </c>
      <c r="C30" s="40">
        <v>1</v>
      </c>
    </row>
    <row r="31" spans="1:3" ht="15" customHeight="1">
      <c r="A31" s="16">
        <v>28</v>
      </c>
      <c r="B31" s="37" t="s">
        <v>169</v>
      </c>
      <c r="C31" s="40">
        <v>1</v>
      </c>
    </row>
    <row r="32" spans="1:3" ht="15" customHeight="1">
      <c r="A32" s="16">
        <v>29</v>
      </c>
      <c r="B32" s="37" t="s">
        <v>54</v>
      </c>
      <c r="C32" s="40">
        <v>1</v>
      </c>
    </row>
    <row r="33" spans="1:3" ht="15" customHeight="1">
      <c r="A33" s="16">
        <v>30</v>
      </c>
      <c r="B33" s="37" t="s">
        <v>105</v>
      </c>
      <c r="C33" s="40">
        <v>1</v>
      </c>
    </row>
    <row r="34" spans="1:3" ht="15" customHeight="1">
      <c r="A34" s="16">
        <v>31</v>
      </c>
      <c r="B34" s="37" t="s">
        <v>62</v>
      </c>
      <c r="C34" s="40">
        <v>1</v>
      </c>
    </row>
    <row r="35" spans="1:3" ht="15" customHeight="1">
      <c r="A35" s="16">
        <v>32</v>
      </c>
      <c r="B35" s="37" t="s">
        <v>280</v>
      </c>
      <c r="C35" s="40">
        <v>1</v>
      </c>
    </row>
    <row r="36" spans="1:3" ht="15" customHeight="1">
      <c r="A36" s="16">
        <v>33</v>
      </c>
      <c r="B36" s="37" t="s">
        <v>135</v>
      </c>
      <c r="C36" s="40">
        <v>1</v>
      </c>
    </row>
    <row r="37" spans="1:3" ht="15" customHeight="1">
      <c r="A37" s="16">
        <v>34</v>
      </c>
      <c r="B37" s="37" t="s">
        <v>166</v>
      </c>
      <c r="C37" s="40">
        <v>1</v>
      </c>
    </row>
    <row r="38" spans="1:3" ht="15" customHeight="1">
      <c r="A38" s="16">
        <v>35</v>
      </c>
      <c r="B38" s="37" t="s">
        <v>154</v>
      </c>
      <c r="C38" s="40">
        <v>1</v>
      </c>
    </row>
    <row r="39" spans="1:3" ht="15" customHeight="1">
      <c r="A39" s="16">
        <v>36</v>
      </c>
      <c r="B39" s="37" t="s">
        <v>79</v>
      </c>
      <c r="C39" s="40">
        <v>1</v>
      </c>
    </row>
    <row r="40" spans="1:3" ht="15" customHeight="1">
      <c r="A40" s="16">
        <v>37</v>
      </c>
      <c r="B40" s="37" t="s">
        <v>23</v>
      </c>
      <c r="C40" s="40">
        <v>1</v>
      </c>
    </row>
    <row r="41" spans="1:3" ht="15" customHeight="1">
      <c r="A41" s="16">
        <v>38</v>
      </c>
      <c r="B41" s="37" t="s">
        <v>234</v>
      </c>
      <c r="C41" s="40">
        <v>1</v>
      </c>
    </row>
    <row r="42" spans="1:3" ht="15" customHeight="1">
      <c r="A42" s="16">
        <v>39</v>
      </c>
      <c r="B42" s="37" t="s">
        <v>43</v>
      </c>
      <c r="C42" s="40">
        <v>1</v>
      </c>
    </row>
    <row r="43" spans="1:3" ht="15" customHeight="1">
      <c r="A43" s="16">
        <v>40</v>
      </c>
      <c r="B43" s="37" t="s">
        <v>2</v>
      </c>
      <c r="C43" s="40">
        <v>1</v>
      </c>
    </row>
    <row r="44" spans="1:3" ht="15" customHeight="1">
      <c r="A44" s="16">
        <v>41</v>
      </c>
      <c r="B44" s="37" t="s">
        <v>73</v>
      </c>
      <c r="C44" s="40">
        <v>1</v>
      </c>
    </row>
    <row r="45" spans="1:3" ht="15" customHeight="1">
      <c r="A45" s="46"/>
      <c r="B45" s="38" t="s">
        <v>266</v>
      </c>
      <c r="C45" s="41">
        <v>12</v>
      </c>
    </row>
    <row r="46" ht="12.75">
      <c r="C46" s="2">
        <f>SUM(C4:C45)</f>
        <v>149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2011-06-16T12:24:22Z</dcterms:modified>
  <cp:category/>
  <cp:version/>
  <cp:contentType/>
  <cp:contentStatus/>
</cp:coreProperties>
</file>