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'Individuale'!$A$4:$J$58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<sst xmlns="http://schemas.openxmlformats.org/spreadsheetml/2006/main" count="205" uniqueCount="110">
  <si>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</si>
  <si>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</si>
  <si>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</si>
  <si>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</si>
  <si>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</si>
  <si>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</si>
  <si>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</si>
  <si>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</si>
  <si>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</si>
  <si>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</si>
  <si>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</si>
  <si>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</si>
  <si>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SM40</t>
  </si>
  <si>
    <t>SM35</t>
  </si>
  <si>
    <t>SM45</t>
  </si>
  <si>
    <t>SM</t>
  </si>
  <si>
    <t>RUNNERS SANGEMINI TR</t>
  </si>
  <si>
    <t>SM55</t>
  </si>
  <si>
    <t>AMATORI POD. TERNI</t>
  </si>
  <si>
    <t>RUNFOREVER APRILIA</t>
  </si>
  <si>
    <t>SM60</t>
  </si>
  <si>
    <t>CITTADUCALE RUNNER'S CLUB</t>
  </si>
  <si>
    <t>SM50</t>
  </si>
  <si>
    <t>SF35</t>
  </si>
  <si>
    <t>SF45</t>
  </si>
  <si>
    <t>A.S.D. RUNNERS AVEZZANO</t>
  </si>
  <si>
    <t>SM65</t>
  </si>
  <si>
    <t>SF40</t>
  </si>
  <si>
    <t>ATL. VILLA DE SANCTIS</t>
  </si>
  <si>
    <t>SF55</t>
  </si>
  <si>
    <t>SF</t>
  </si>
  <si>
    <t>CORSA DEI SANTI</t>
  </si>
  <si>
    <t>RUNNERS RIETI TOUR</t>
  </si>
  <si>
    <t>ATLETA LIBERO</t>
  </si>
  <si>
    <t>SM70</t>
  </si>
  <si>
    <t>Maratona Città di Rieti</t>
  </si>
  <si>
    <t>Rieti (RI) Italia - Domenica 22/11/2015</t>
  </si>
  <si>
    <t xml:space="preserve">2ª edizione </t>
  </si>
  <si>
    <t>ATLETICA AVIS PERUGIA</t>
  </si>
  <si>
    <t>SABINA MARATHON CLUB</t>
  </si>
  <si>
    <t>ATL. CA.RI. RIETI</t>
  </si>
  <si>
    <t>BEATI GLI ULTIMI</t>
  </si>
  <si>
    <t>ATLETA LIBERA</t>
  </si>
  <si>
    <t>ATLETICA PALOMBARA</t>
  </si>
  <si>
    <t>FORZA MAGGIORE</t>
  </si>
  <si>
    <t>RUNNING EVOLUTION</t>
  </si>
  <si>
    <t>SF60</t>
  </si>
  <si>
    <t>FANTOZZI MIRKO</t>
  </si>
  <si>
    <t>A.S.D. USA S.CLUB AVEZZANO</t>
  </si>
  <si>
    <t>AGACHE LIVIU</t>
  </si>
  <si>
    <t>BOUDOUMA YAHYA</t>
  </si>
  <si>
    <t>PAGANELLI MATTEO</t>
  </si>
  <si>
    <t>UISP CHIANCIANO</t>
  </si>
  <si>
    <t>PORAZZINI ALESSANDRO</t>
  </si>
  <si>
    <t>OLYMPIC RUNNERS LAMA</t>
  </si>
  <si>
    <t>FELLI ALESSANDRO</t>
  </si>
  <si>
    <t>MANZO ANTONINO</t>
  </si>
  <si>
    <t>LEONARDI PAOLO</t>
  </si>
  <si>
    <t>FALLAOLITA EMANUEL</t>
  </si>
  <si>
    <t>DE CRISTOFARO FRANCESCO</t>
  </si>
  <si>
    <t>FERNICOLA FRANCESCO</t>
  </si>
  <si>
    <t>ASD ATLETICA ABRUZZO L'AQUILA</t>
  </si>
  <si>
    <t>TIBERTI UMBERTO</t>
  </si>
  <si>
    <t>SCAPPINI IVAN</t>
  </si>
  <si>
    <t>FESTUCCIA GIOVANNI</t>
  </si>
  <si>
    <t>PROSPERINI DANIELE</t>
  </si>
  <si>
    <t>MORGANTE MARCO</t>
  </si>
  <si>
    <t>MAGIC RUNNERS TAGLIACOZZO</t>
  </si>
  <si>
    <t>FERDINANDI ROBERTO</t>
  </si>
  <si>
    <t>A.S.D. IL CAVALIERE</t>
  </si>
  <si>
    <t>SEVERINI DANIELE</t>
  </si>
  <si>
    <t>CALABRINI CESARE</t>
  </si>
  <si>
    <t>ATL. FIANO ROMANO</t>
  </si>
  <si>
    <t>COSTANTINI FABIA</t>
  </si>
  <si>
    <t>DI BONIFACIO ENZO</t>
  </si>
  <si>
    <t>FABIANI FRANCESCO</t>
  </si>
  <si>
    <t>CAPASSO ROBERTO</t>
  </si>
  <si>
    <t>BRACCI UMBERTO</t>
  </si>
  <si>
    <t>MASSARELLI GIORGIO</t>
  </si>
  <si>
    <t>IACOBELLI LETIZIA</t>
  </si>
  <si>
    <t>GUADAGNOLI VANESSA</t>
  </si>
  <si>
    <t>PARIS FILIBERTO</t>
  </si>
  <si>
    <t>FORNITI EMILIANO</t>
  </si>
  <si>
    <t>MORGANTE GIACINTO</t>
  </si>
  <si>
    <t>GARBUI DOMENICO</t>
  </si>
  <si>
    <t>TIBURZI ANNALISA</t>
  </si>
  <si>
    <t>GIORDANO MARIO</t>
  </si>
  <si>
    <t>MARCHI SIMONA</t>
  </si>
  <si>
    <t>A.S. AMATORI CASTELFUSANO</t>
  </si>
  <si>
    <t>RARU CARMEN</t>
  </si>
  <si>
    <t>BUCCI GIUSEPPE</t>
  </si>
  <si>
    <t>SALVI ALESSANDRA</t>
  </si>
  <si>
    <t>FERNICOLA ALESSIA</t>
  </si>
  <si>
    <t>PIZZARI MARIA RITA</t>
  </si>
  <si>
    <t>SERAFINO MARIA TERESA</t>
  </si>
  <si>
    <t>CARONTI GRAZIANO</t>
  </si>
  <si>
    <t>GRIFONI MARCO</t>
  </si>
  <si>
    <t>VEROLI FEDERICO</t>
  </si>
  <si>
    <t>G.P. ATL. FALERIA</t>
  </si>
  <si>
    <t>FIRMANI FRANCO</t>
  </si>
  <si>
    <t>LOPS PIERLUIGI</t>
  </si>
  <si>
    <t>COSTANZI ENRICO</t>
  </si>
  <si>
    <t>SARDONINI EDGARDO</t>
  </si>
  <si>
    <t>BORIA LUIGI</t>
  </si>
  <si>
    <t>SCONOCCHIA RENZO</t>
  </si>
  <si>
    <t>PRINZIVALLI MARIA PATRIZIA</t>
  </si>
  <si>
    <t>LATTANZI ARIANNA</t>
  </si>
  <si>
    <t>PENNESE MARCO</t>
  </si>
  <si>
    <t>RINALDI CLAUDIA</t>
  </si>
  <si>
    <t>GUAIN SUSANNA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</si>
</sst>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Bookman Old Style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12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2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21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21" fontId="13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36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8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13">
        <v>1</v>
      </c>
      <c r="B5" s="35" t="s">
        <v>47</v>
      </c>
      <c r="C5" s="38"/>
      <c r="D5" s="13" t="s">
        <v>15</v>
      </c>
      <c r="E5" s="24" t="s">
        <v>48</v>
      </c>
      <c r="F5" s="15">
        <v>0.02025462962962963</v>
      </c>
      <c r="G5" s="15">
        <v>0.02025462962962963</v>
      </c>
      <c r="H5" s="13" t="str">
        <f aca="true" t="shared" si="0" ref="H5:H18">TEXT(INT((HOUR(G5)*3600+MINUTE(G5)*60+SECOND(G5))/$J$3/60),"0")&amp;"."&amp;TEXT(MOD((HOUR(G5)*3600+MINUTE(G5)*60+SECOND(G5))/$J$3,60),"00")&amp;"/km"</f>
        <v>3.39/km</v>
      </c>
      <c r="I5" s="15">
        <f aca="true" t="shared" si="1" ref="I5:I18">G5-$G$5</f>
        <v>0</v>
      </c>
      <c r="J5" s="15">
        <f>G5-INDEX($G$5:$G$85,MATCH(D5,$D$5:$D$85,0))</f>
        <v>0</v>
      </c>
    </row>
    <row r="6" spans="1:10" s="8" customFormat="1" ht="15" customHeight="1">
      <c r="A6" s="16">
        <v>2</v>
      </c>
      <c r="B6" s="36" t="s">
        <v>49</v>
      </c>
      <c r="C6" s="39"/>
      <c r="D6" s="16" t="s">
        <v>15</v>
      </c>
      <c r="E6" s="25" t="s">
        <v>40</v>
      </c>
      <c r="F6" s="18">
        <v>0.020335648148148148</v>
      </c>
      <c r="G6" s="18">
        <v>0.020335648148148148</v>
      </c>
      <c r="H6" s="16" t="str">
        <f t="shared" si="0"/>
        <v>3.40/km</v>
      </c>
      <c r="I6" s="18">
        <f t="shared" si="1"/>
        <v>8.101851851851846E-05</v>
      </c>
      <c r="J6" s="18">
        <f>G6-INDEX($G$5:$G$85,MATCH(D6,$D$5:$D$85,0))</f>
        <v>8.101851851851846E-05</v>
      </c>
    </row>
    <row r="7" spans="1:10" s="8" customFormat="1" ht="15" customHeight="1">
      <c r="A7" s="16">
        <v>3</v>
      </c>
      <c r="B7" s="36" t="s">
        <v>50</v>
      </c>
      <c r="C7" s="39"/>
      <c r="D7" s="16" t="s">
        <v>14</v>
      </c>
      <c r="E7" s="25" t="s">
        <v>39</v>
      </c>
      <c r="F7" s="18">
        <v>0.020462962962962964</v>
      </c>
      <c r="G7" s="18">
        <v>0.020462962962962964</v>
      </c>
      <c r="H7" s="16" t="str">
        <f t="shared" si="0"/>
        <v>3.41/km</v>
      </c>
      <c r="I7" s="18">
        <f t="shared" si="1"/>
        <v>0.00020833333333333467</v>
      </c>
      <c r="J7" s="18">
        <f>G7-INDEX($G$5:$G$85,MATCH(D7,$D$5:$D$85,0))</f>
        <v>0</v>
      </c>
    </row>
    <row r="8" spans="1:10" s="8" customFormat="1" ht="15" customHeight="1">
      <c r="A8" s="16">
        <v>4</v>
      </c>
      <c r="B8" s="36" t="s">
        <v>51</v>
      </c>
      <c r="C8" s="39"/>
      <c r="D8" s="16" t="s">
        <v>15</v>
      </c>
      <c r="E8" s="25" t="s">
        <v>52</v>
      </c>
      <c r="F8" s="18">
        <v>0.020636574074074075</v>
      </c>
      <c r="G8" s="18">
        <v>0.020636574074074075</v>
      </c>
      <c r="H8" s="16" t="str">
        <f t="shared" si="0"/>
        <v>3.43/km</v>
      </c>
      <c r="I8" s="18">
        <f t="shared" si="1"/>
        <v>0.00038194444444444517</v>
      </c>
      <c r="J8" s="18">
        <f>G8-INDEX($G$5:$G$85,MATCH(D8,$D$5:$D$85,0))</f>
        <v>0.00038194444444444517</v>
      </c>
    </row>
    <row r="9" spans="1:10" s="8" customFormat="1" ht="15" customHeight="1">
      <c r="A9" s="16">
        <v>5</v>
      </c>
      <c r="B9" s="36" t="s">
        <v>53</v>
      </c>
      <c r="C9" s="39"/>
      <c r="D9" s="16" t="s">
        <v>15</v>
      </c>
      <c r="E9" s="25" t="s">
        <v>54</v>
      </c>
      <c r="F9" s="18">
        <v>0.02065972222222222</v>
      </c>
      <c r="G9" s="18">
        <v>0.02065972222222222</v>
      </c>
      <c r="H9" s="16" t="str">
        <f t="shared" si="0"/>
        <v>3.43/km</v>
      </c>
      <c r="I9" s="18">
        <f t="shared" si="1"/>
        <v>0.0004050925925925923</v>
      </c>
      <c r="J9" s="18">
        <f>G9-INDEX($G$5:$G$85,MATCH(D9,$D$5:$D$85,0))</f>
        <v>0.0004050925925925923</v>
      </c>
    </row>
    <row r="10" spans="1:10" s="8" customFormat="1" ht="15" customHeight="1">
      <c r="A10" s="16">
        <v>6</v>
      </c>
      <c r="B10" s="36" t="s">
        <v>55</v>
      </c>
      <c r="C10" s="39"/>
      <c r="D10" s="16" t="s">
        <v>13</v>
      </c>
      <c r="E10" s="25" t="s">
        <v>25</v>
      </c>
      <c r="F10" s="18">
        <v>0.02259259259259259</v>
      </c>
      <c r="G10" s="18">
        <v>0.02259259259259259</v>
      </c>
      <c r="H10" s="16" t="str">
        <f t="shared" si="0"/>
        <v>4.04/km</v>
      </c>
      <c r="I10" s="18">
        <f t="shared" si="1"/>
        <v>0.002337962962962962</v>
      </c>
      <c r="J10" s="18">
        <f>G10-INDEX($G$5:$G$85,MATCH(D10,$D$5:$D$85,0))</f>
        <v>0</v>
      </c>
    </row>
    <row r="11" spans="1:10" s="8" customFormat="1" ht="15" customHeight="1">
      <c r="A11" s="16">
        <v>7</v>
      </c>
      <c r="B11" s="36" t="s">
        <v>56</v>
      </c>
      <c r="C11" s="39"/>
      <c r="D11" s="16" t="s">
        <v>15</v>
      </c>
      <c r="E11" s="25" t="s">
        <v>39</v>
      </c>
      <c r="F11" s="18">
        <v>0.023252314814814812</v>
      </c>
      <c r="G11" s="18">
        <v>0.023252314814814812</v>
      </c>
      <c r="H11" s="16" t="str">
        <f t="shared" si="0"/>
        <v>4.11/km</v>
      </c>
      <c r="I11" s="18">
        <f t="shared" si="1"/>
        <v>0.002997685185185183</v>
      </c>
      <c r="J11" s="18">
        <f>G11-INDEX($G$5:$G$85,MATCH(D11,$D$5:$D$85,0))</f>
        <v>0.002997685185185183</v>
      </c>
    </row>
    <row r="12" spans="1:10" s="8" customFormat="1" ht="15" customHeight="1">
      <c r="A12" s="16">
        <v>8</v>
      </c>
      <c r="B12" s="36" t="s">
        <v>57</v>
      </c>
      <c r="C12" s="39"/>
      <c r="D12" s="16" t="s">
        <v>12</v>
      </c>
      <c r="E12" s="25" t="s">
        <v>41</v>
      </c>
      <c r="F12" s="18">
        <v>0.023460648148148147</v>
      </c>
      <c r="G12" s="18">
        <v>0.023460648148148147</v>
      </c>
      <c r="H12" s="16" t="str">
        <f t="shared" si="0"/>
        <v>4.13/km</v>
      </c>
      <c r="I12" s="18">
        <f t="shared" si="1"/>
        <v>0.0032060185185185178</v>
      </c>
      <c r="J12" s="18">
        <f>G12-INDEX($G$5:$G$85,MATCH(D12,$D$5:$D$85,0))</f>
        <v>0</v>
      </c>
    </row>
    <row r="13" spans="1:10" s="8" customFormat="1" ht="15" customHeight="1">
      <c r="A13" s="16">
        <v>9</v>
      </c>
      <c r="B13" s="36" t="s">
        <v>58</v>
      </c>
      <c r="C13" s="39"/>
      <c r="D13" s="16" t="s">
        <v>15</v>
      </c>
      <c r="E13" s="25" t="s">
        <v>25</v>
      </c>
      <c r="F13" s="18">
        <v>0.02355324074074074</v>
      </c>
      <c r="G13" s="18">
        <v>0.02355324074074074</v>
      </c>
      <c r="H13" s="16" t="str">
        <f t="shared" si="0"/>
        <v>4.14/km</v>
      </c>
      <c r="I13" s="18">
        <f t="shared" si="1"/>
        <v>0.00329861111111111</v>
      </c>
      <c r="J13" s="18">
        <f>G13-INDEX($G$5:$G$85,MATCH(D13,$D$5:$D$85,0))</f>
        <v>0.00329861111111111</v>
      </c>
    </row>
    <row r="14" spans="1:10" s="8" customFormat="1" ht="15" customHeight="1">
      <c r="A14" s="16">
        <v>10</v>
      </c>
      <c r="B14" s="36" t="s">
        <v>59</v>
      </c>
      <c r="C14" s="39"/>
      <c r="D14" s="16" t="s">
        <v>15</v>
      </c>
      <c r="E14" s="25" t="s">
        <v>25</v>
      </c>
      <c r="F14" s="18">
        <v>0.023576388888888893</v>
      </c>
      <c r="G14" s="18">
        <v>0.023576388888888893</v>
      </c>
      <c r="H14" s="16" t="str">
        <f t="shared" si="0"/>
        <v>4.15/km</v>
      </c>
      <c r="I14" s="18">
        <f t="shared" si="1"/>
        <v>0.003321759259259264</v>
      </c>
      <c r="J14" s="18">
        <f>G14-INDEX($G$5:$G$85,MATCH(D14,$D$5:$D$85,0))</f>
        <v>0.003321759259259264</v>
      </c>
    </row>
    <row r="15" spans="1:10" s="8" customFormat="1" ht="15" customHeight="1">
      <c r="A15" s="16">
        <v>11</v>
      </c>
      <c r="B15" s="36" t="s">
        <v>60</v>
      </c>
      <c r="C15" s="39"/>
      <c r="D15" s="16" t="s">
        <v>22</v>
      </c>
      <c r="E15" s="25" t="s">
        <v>61</v>
      </c>
      <c r="F15" s="18">
        <v>0.023877314814814813</v>
      </c>
      <c r="G15" s="18">
        <v>0.023877314814814813</v>
      </c>
      <c r="H15" s="16" t="str">
        <f t="shared" si="0"/>
        <v>4.18/km</v>
      </c>
      <c r="I15" s="18">
        <f t="shared" si="1"/>
        <v>0.0036226851851851836</v>
      </c>
      <c r="J15" s="18">
        <f>G15-INDEX($G$5:$G$85,MATCH(D15,$D$5:$D$85,0))</f>
        <v>0</v>
      </c>
    </row>
    <row r="16" spans="1:10" s="8" customFormat="1" ht="15" customHeight="1">
      <c r="A16" s="16">
        <v>12</v>
      </c>
      <c r="B16" s="36" t="s">
        <v>62</v>
      </c>
      <c r="C16" s="39"/>
      <c r="D16" s="16" t="s">
        <v>22</v>
      </c>
      <c r="E16" s="25" t="s">
        <v>21</v>
      </c>
      <c r="F16" s="18">
        <v>0.023935185185185184</v>
      </c>
      <c r="G16" s="18">
        <v>0.023935185185185184</v>
      </c>
      <c r="H16" s="16" t="str">
        <f t="shared" si="0"/>
        <v>4.19/km</v>
      </c>
      <c r="I16" s="18">
        <f t="shared" si="1"/>
        <v>0.003680555555555555</v>
      </c>
      <c r="J16" s="18">
        <f>G16-INDEX($G$5:$G$85,MATCH(D16,$D$5:$D$85,0))</f>
        <v>5.787037037037132E-05</v>
      </c>
    </row>
    <row r="17" spans="1:10" s="8" customFormat="1" ht="15" customHeight="1">
      <c r="A17" s="16">
        <v>13</v>
      </c>
      <c r="B17" s="36" t="s">
        <v>63</v>
      </c>
      <c r="C17" s="39"/>
      <c r="D17" s="16" t="s">
        <v>12</v>
      </c>
      <c r="E17" s="25" t="s">
        <v>38</v>
      </c>
      <c r="F17" s="18">
        <v>0.024259259259259258</v>
      </c>
      <c r="G17" s="18">
        <v>0.024259259259259258</v>
      </c>
      <c r="H17" s="16" t="str">
        <f t="shared" si="0"/>
        <v>4.22/km</v>
      </c>
      <c r="I17" s="18">
        <f t="shared" si="1"/>
        <v>0.004004629629629629</v>
      </c>
      <c r="J17" s="18">
        <f>G17-INDEX($G$5:$G$85,MATCH(D17,$D$5:$D$85,0))</f>
        <v>0.000798611111111111</v>
      </c>
    </row>
    <row r="18" spans="1:10" s="8" customFormat="1" ht="15" customHeight="1">
      <c r="A18" s="16">
        <v>14</v>
      </c>
      <c r="B18" s="36" t="s">
        <v>64</v>
      </c>
      <c r="C18" s="39"/>
      <c r="D18" s="16" t="s">
        <v>12</v>
      </c>
      <c r="E18" s="25" t="s">
        <v>21</v>
      </c>
      <c r="F18" s="18">
        <v>0.024710648148148148</v>
      </c>
      <c r="G18" s="18">
        <v>0.024710648148148148</v>
      </c>
      <c r="H18" s="16" t="str">
        <f t="shared" si="0"/>
        <v>4.27/km</v>
      </c>
      <c r="I18" s="18">
        <f t="shared" si="1"/>
        <v>0.004456018518518519</v>
      </c>
      <c r="J18" s="18">
        <f>G18-INDEX($G$5:$G$85,MATCH(D18,$D$5:$D$85,0))</f>
        <v>0.0012500000000000011</v>
      </c>
    </row>
    <row r="19" spans="1:10" s="8" customFormat="1" ht="15" customHeight="1">
      <c r="A19" s="16">
        <v>15</v>
      </c>
      <c r="B19" s="36" t="s">
        <v>65</v>
      </c>
      <c r="C19" s="39"/>
      <c r="D19" s="16" t="s">
        <v>15</v>
      </c>
      <c r="E19" s="25" t="s">
        <v>41</v>
      </c>
      <c r="F19" s="18">
        <v>0.02525462962962963</v>
      </c>
      <c r="G19" s="18">
        <v>0.02525462962962963</v>
      </c>
      <c r="H19" s="16" t="str">
        <f aca="true" t="shared" si="2" ref="H19:H58">TEXT(INT((HOUR(G19)*3600+MINUTE(G19)*60+SECOND(G19))/$J$3/60),"0")&amp;"."&amp;TEXT(MOD((HOUR(G19)*3600+MINUTE(G19)*60+SECOND(G19))/$J$3,60),"00")&amp;"/km"</f>
        <v>4.33/km</v>
      </c>
      <c r="I19" s="18">
        <f aca="true" t="shared" si="3" ref="I19:I58">G19-$G$5</f>
        <v>0.005000000000000001</v>
      </c>
      <c r="J19" s="18">
        <f>G19-INDEX($G$5:$G$85,MATCH(D19,$D$5:$D$85,0))</f>
        <v>0.005000000000000001</v>
      </c>
    </row>
    <row r="20" spans="1:10" s="8" customFormat="1" ht="15" customHeight="1">
      <c r="A20" s="16">
        <v>16</v>
      </c>
      <c r="B20" s="36" t="s">
        <v>66</v>
      </c>
      <c r="C20" s="39"/>
      <c r="D20" s="16" t="s">
        <v>13</v>
      </c>
      <c r="E20" s="25" t="s">
        <v>67</v>
      </c>
      <c r="F20" s="18">
        <v>0.025625</v>
      </c>
      <c r="G20" s="18">
        <v>0.025625</v>
      </c>
      <c r="H20" s="16" t="str">
        <f t="shared" si="2"/>
        <v>4.37/km</v>
      </c>
      <c r="I20" s="18">
        <f t="shared" si="3"/>
        <v>0.005370370370370369</v>
      </c>
      <c r="J20" s="18">
        <f>G20-INDEX($G$5:$G$85,MATCH(D20,$D$5:$D$85,0))</f>
        <v>0.0030324074074074073</v>
      </c>
    </row>
    <row r="21" spans="1:10" ht="15" customHeight="1">
      <c r="A21" s="16">
        <v>17</v>
      </c>
      <c r="B21" s="36" t="s">
        <v>68</v>
      </c>
      <c r="C21" s="39"/>
      <c r="D21" s="16" t="s">
        <v>22</v>
      </c>
      <c r="E21" s="25" t="s">
        <v>69</v>
      </c>
      <c r="F21" s="18">
        <v>0.025752314814814815</v>
      </c>
      <c r="G21" s="18">
        <v>0.025752314814814815</v>
      </c>
      <c r="H21" s="16" t="str">
        <f t="shared" si="2"/>
        <v>4.38/km</v>
      </c>
      <c r="I21" s="18">
        <f t="shared" si="3"/>
        <v>0.005497685185185185</v>
      </c>
      <c r="J21" s="18">
        <f>G21-INDEX($G$5:$G$85,MATCH(D21,$D$5:$D$85,0))</f>
        <v>0.0018750000000000017</v>
      </c>
    </row>
    <row r="22" spans="1:10" ht="15" customHeight="1">
      <c r="A22" s="16">
        <v>18</v>
      </c>
      <c r="B22" s="36" t="s">
        <v>70</v>
      </c>
      <c r="C22" s="39"/>
      <c r="D22" s="16" t="s">
        <v>12</v>
      </c>
      <c r="E22" s="25" t="s">
        <v>19</v>
      </c>
      <c r="F22" s="18">
        <v>0.026331018518518517</v>
      </c>
      <c r="G22" s="18">
        <v>0.026331018518518517</v>
      </c>
      <c r="H22" s="16" t="str">
        <f t="shared" si="2"/>
        <v>4.44/km</v>
      </c>
      <c r="I22" s="18">
        <f t="shared" si="3"/>
        <v>0.006076388888888888</v>
      </c>
      <c r="J22" s="18">
        <f>G22-INDEX($G$5:$G$85,MATCH(D22,$D$5:$D$85,0))</f>
        <v>0.0028703703703703703</v>
      </c>
    </row>
    <row r="23" spans="1:10" ht="15" customHeight="1">
      <c r="A23" s="16">
        <v>19</v>
      </c>
      <c r="B23" s="36" t="s">
        <v>71</v>
      </c>
      <c r="C23" s="39"/>
      <c r="D23" s="16" t="s">
        <v>15</v>
      </c>
      <c r="E23" s="25" t="s">
        <v>72</v>
      </c>
      <c r="F23" s="18">
        <v>0.026863425925925926</v>
      </c>
      <c r="G23" s="18">
        <v>0.026863425925925926</v>
      </c>
      <c r="H23" s="16" t="str">
        <f t="shared" si="2"/>
        <v>4.50/km</v>
      </c>
      <c r="I23" s="18">
        <f t="shared" si="3"/>
        <v>0.006608796296296297</v>
      </c>
      <c r="J23" s="18">
        <f>G23-INDEX($G$5:$G$85,MATCH(D23,$D$5:$D$85,0))</f>
        <v>0.006608796296296297</v>
      </c>
    </row>
    <row r="24" spans="1:10" ht="15" customHeight="1">
      <c r="A24" s="16">
        <v>20</v>
      </c>
      <c r="B24" s="36" t="s">
        <v>73</v>
      </c>
      <c r="C24" s="39"/>
      <c r="D24" s="16" t="s">
        <v>30</v>
      </c>
      <c r="E24" s="25" t="s">
        <v>43</v>
      </c>
      <c r="F24" s="18">
        <v>0.027083333333333334</v>
      </c>
      <c r="G24" s="18">
        <v>0.027083333333333334</v>
      </c>
      <c r="H24" s="16" t="str">
        <f t="shared" si="2"/>
        <v>4.53/km</v>
      </c>
      <c r="I24" s="18">
        <f t="shared" si="3"/>
        <v>0.006828703703703705</v>
      </c>
      <c r="J24" s="18">
        <f>G24-INDEX($G$5:$G$85,MATCH(D24,$D$5:$D$85,0))</f>
        <v>0</v>
      </c>
    </row>
    <row r="25" spans="1:10" ht="15" customHeight="1">
      <c r="A25" s="16">
        <v>21</v>
      </c>
      <c r="B25" s="36" t="s">
        <v>74</v>
      </c>
      <c r="C25" s="39"/>
      <c r="D25" s="16" t="s">
        <v>13</v>
      </c>
      <c r="E25" s="25" t="s">
        <v>72</v>
      </c>
      <c r="F25" s="18">
        <v>0.0278125</v>
      </c>
      <c r="G25" s="18">
        <v>0.0278125</v>
      </c>
      <c r="H25" s="16" t="str">
        <f t="shared" si="2"/>
        <v>5.00/km</v>
      </c>
      <c r="I25" s="18">
        <f t="shared" si="3"/>
        <v>0.007557870370370371</v>
      </c>
      <c r="J25" s="18">
        <f>G25-INDEX($G$5:$G$85,MATCH(D25,$D$5:$D$85,0))</f>
        <v>0.005219907407407409</v>
      </c>
    </row>
    <row r="26" spans="1:10" ht="15" customHeight="1">
      <c r="A26" s="16">
        <v>22</v>
      </c>
      <c r="B26" s="36" t="s">
        <v>75</v>
      </c>
      <c r="C26" s="39"/>
      <c r="D26" s="16" t="s">
        <v>14</v>
      </c>
      <c r="E26" s="25" t="s">
        <v>43</v>
      </c>
      <c r="F26" s="18">
        <v>0.02849537037037037</v>
      </c>
      <c r="G26" s="18">
        <v>0.02849537037037037</v>
      </c>
      <c r="H26" s="16" t="str">
        <f t="shared" si="2"/>
        <v>5.08/km</v>
      </c>
      <c r="I26" s="18">
        <f t="shared" si="3"/>
        <v>0.00824074074074074</v>
      </c>
      <c r="J26" s="18">
        <f>G26-INDEX($G$5:$G$85,MATCH(D26,$D$5:$D$85,0))</f>
        <v>0.008032407407407405</v>
      </c>
    </row>
    <row r="27" spans="1:10" ht="15" customHeight="1">
      <c r="A27" s="16">
        <v>23</v>
      </c>
      <c r="B27" s="36" t="s">
        <v>76</v>
      </c>
      <c r="C27" s="39"/>
      <c r="D27" s="16" t="s">
        <v>12</v>
      </c>
      <c r="E27" s="25" t="s">
        <v>33</v>
      </c>
      <c r="F27" s="18">
        <v>0.028969907407407406</v>
      </c>
      <c r="G27" s="18">
        <v>0.028969907407407406</v>
      </c>
      <c r="H27" s="16" t="str">
        <f t="shared" si="2"/>
        <v>5.13/km</v>
      </c>
      <c r="I27" s="18">
        <f t="shared" si="3"/>
        <v>0.008715277777777777</v>
      </c>
      <c r="J27" s="18">
        <f>G27-INDEX($G$5:$G$85,MATCH(D27,$D$5:$D$85,0))</f>
        <v>0.005509259259259259</v>
      </c>
    </row>
    <row r="28" spans="1:10" ht="15" customHeight="1">
      <c r="A28" s="16">
        <v>24</v>
      </c>
      <c r="B28" s="36" t="s">
        <v>77</v>
      </c>
      <c r="C28" s="39"/>
      <c r="D28" s="16" t="s">
        <v>13</v>
      </c>
      <c r="E28" s="25" t="s">
        <v>19</v>
      </c>
      <c r="F28" s="18">
        <v>0.02922453703703704</v>
      </c>
      <c r="G28" s="18">
        <v>0.02922453703703704</v>
      </c>
      <c r="H28" s="16" t="str">
        <f t="shared" si="2"/>
        <v>5.16/km</v>
      </c>
      <c r="I28" s="18">
        <f t="shared" si="3"/>
        <v>0.008969907407407409</v>
      </c>
      <c r="J28" s="18">
        <f>G28-INDEX($G$5:$G$85,MATCH(D28,$D$5:$D$85,0))</f>
        <v>0.006631944444444447</v>
      </c>
    </row>
    <row r="29" spans="1:10" ht="15" customHeight="1">
      <c r="A29" s="16">
        <v>25</v>
      </c>
      <c r="B29" s="36" t="s">
        <v>78</v>
      </c>
      <c r="C29" s="39"/>
      <c r="D29" s="16" t="s">
        <v>22</v>
      </c>
      <c r="E29" s="25" t="s">
        <v>32</v>
      </c>
      <c r="F29" s="18">
        <v>0.02939814814814815</v>
      </c>
      <c r="G29" s="18">
        <v>0.02939814814814815</v>
      </c>
      <c r="H29" s="16" t="str">
        <f t="shared" si="2"/>
        <v>5.18/km</v>
      </c>
      <c r="I29" s="18">
        <f t="shared" si="3"/>
        <v>0.00914351851851852</v>
      </c>
      <c r="J29" s="18">
        <f>G29-INDEX($G$5:$G$85,MATCH(D29,$D$5:$D$85,0))</f>
        <v>0.005520833333333336</v>
      </c>
    </row>
    <row r="30" spans="1:10" ht="15" customHeight="1">
      <c r="A30" s="16">
        <v>26</v>
      </c>
      <c r="B30" s="36" t="s">
        <v>79</v>
      </c>
      <c r="C30" s="39"/>
      <c r="D30" s="16" t="s">
        <v>23</v>
      </c>
      <c r="E30" s="25" t="s">
        <v>18</v>
      </c>
      <c r="F30" s="18">
        <v>0.02939814814814815</v>
      </c>
      <c r="G30" s="18">
        <v>0.02939814814814815</v>
      </c>
      <c r="H30" s="16" t="str">
        <f t="shared" si="2"/>
        <v>5.18/km</v>
      </c>
      <c r="I30" s="18">
        <f t="shared" si="3"/>
        <v>0.00914351851851852</v>
      </c>
      <c r="J30" s="18">
        <f>G30-INDEX($G$5:$G$85,MATCH(D30,$D$5:$D$85,0))</f>
        <v>0</v>
      </c>
    </row>
    <row r="31" spans="1:10" ht="15" customHeight="1">
      <c r="A31" s="16">
        <v>27</v>
      </c>
      <c r="B31" s="36" t="s">
        <v>80</v>
      </c>
      <c r="C31" s="39"/>
      <c r="D31" s="16" t="s">
        <v>27</v>
      </c>
      <c r="E31" s="25" t="s">
        <v>42</v>
      </c>
      <c r="F31" s="18">
        <v>0.02952546296296296</v>
      </c>
      <c r="G31" s="18">
        <v>0.02952546296296296</v>
      </c>
      <c r="H31" s="16" t="str">
        <f t="shared" si="2"/>
        <v>5.19/km</v>
      </c>
      <c r="I31" s="18">
        <f t="shared" si="3"/>
        <v>0.009270833333333332</v>
      </c>
      <c r="J31" s="18">
        <f>G31-INDEX($G$5:$G$85,MATCH(D31,$D$5:$D$85,0))</f>
        <v>0</v>
      </c>
    </row>
    <row r="32" spans="1:10" ht="15" customHeight="1">
      <c r="A32" s="16">
        <v>28</v>
      </c>
      <c r="B32" s="36" t="s">
        <v>81</v>
      </c>
      <c r="C32" s="39"/>
      <c r="D32" s="16" t="s">
        <v>17</v>
      </c>
      <c r="E32" s="25" t="s">
        <v>32</v>
      </c>
      <c r="F32" s="18">
        <v>0.029664351851851855</v>
      </c>
      <c r="G32" s="18">
        <v>0.029664351851851855</v>
      </c>
      <c r="H32" s="16" t="str">
        <f t="shared" si="2"/>
        <v>5.20/km</v>
      </c>
      <c r="I32" s="18">
        <f t="shared" si="3"/>
        <v>0.009409722222222226</v>
      </c>
      <c r="J32" s="18">
        <f>G32-INDEX($G$5:$G$85,MATCH(D32,$D$5:$D$85,0))</f>
        <v>0</v>
      </c>
    </row>
    <row r="33" spans="1:10" ht="15" customHeight="1">
      <c r="A33" s="16">
        <v>29</v>
      </c>
      <c r="B33" s="36" t="s">
        <v>82</v>
      </c>
      <c r="C33" s="39"/>
      <c r="D33" s="16" t="s">
        <v>13</v>
      </c>
      <c r="E33" s="25" t="s">
        <v>39</v>
      </c>
      <c r="F33" s="18">
        <v>0.029837962962962965</v>
      </c>
      <c r="G33" s="18">
        <v>0.029837962962962965</v>
      </c>
      <c r="H33" s="16" t="str">
        <f t="shared" si="2"/>
        <v>5.22/km</v>
      </c>
      <c r="I33" s="18">
        <f t="shared" si="3"/>
        <v>0.009583333333333336</v>
      </c>
      <c r="J33" s="18">
        <f>G33-INDEX($G$5:$G$85,MATCH(D33,$D$5:$D$85,0))</f>
        <v>0.007245370370370374</v>
      </c>
    </row>
    <row r="34" spans="1:10" ht="15" customHeight="1">
      <c r="A34" s="16">
        <v>30</v>
      </c>
      <c r="B34" s="36" t="s">
        <v>83</v>
      </c>
      <c r="C34" s="39"/>
      <c r="D34" s="16" t="s">
        <v>26</v>
      </c>
      <c r="E34" s="25" t="s">
        <v>25</v>
      </c>
      <c r="F34" s="18">
        <v>0.029861111111111113</v>
      </c>
      <c r="G34" s="18">
        <v>0.029861111111111113</v>
      </c>
      <c r="H34" s="16" t="str">
        <f t="shared" si="2"/>
        <v>5.23/km</v>
      </c>
      <c r="I34" s="18">
        <f t="shared" si="3"/>
        <v>0.009606481481481483</v>
      </c>
      <c r="J34" s="18">
        <f>G34-INDEX($G$5:$G$85,MATCH(D34,$D$5:$D$85,0))</f>
        <v>0</v>
      </c>
    </row>
    <row r="35" spans="1:10" ht="15" customHeight="1">
      <c r="A35" s="16">
        <v>31</v>
      </c>
      <c r="B35" s="36" t="s">
        <v>84</v>
      </c>
      <c r="C35" s="39"/>
      <c r="D35" s="16" t="s">
        <v>12</v>
      </c>
      <c r="E35" s="25" t="s">
        <v>32</v>
      </c>
      <c r="F35" s="18">
        <v>0.03196759259259259</v>
      </c>
      <c r="G35" s="18">
        <v>0.03196759259259259</v>
      </c>
      <c r="H35" s="16" t="str">
        <f t="shared" si="2"/>
        <v>5.45/km</v>
      </c>
      <c r="I35" s="18">
        <f t="shared" si="3"/>
        <v>0.01171296296296296</v>
      </c>
      <c r="J35" s="18">
        <f>G35-INDEX($G$5:$G$85,MATCH(D35,$D$5:$D$85,0))</f>
        <v>0.008506944444444442</v>
      </c>
    </row>
    <row r="36" spans="1:10" ht="15" customHeight="1">
      <c r="A36" s="16">
        <v>32</v>
      </c>
      <c r="B36" s="36" t="s">
        <v>85</v>
      </c>
      <c r="C36" s="39"/>
      <c r="D36" s="16" t="s">
        <v>23</v>
      </c>
      <c r="E36" s="25" t="s">
        <v>25</v>
      </c>
      <c r="F36" s="18">
        <v>0.03246527777777778</v>
      </c>
      <c r="G36" s="18">
        <v>0.03246527777777778</v>
      </c>
      <c r="H36" s="16" t="str">
        <f t="shared" si="2"/>
        <v>5.51/km</v>
      </c>
      <c r="I36" s="18">
        <f t="shared" si="3"/>
        <v>0.012210648148148151</v>
      </c>
      <c r="J36" s="18">
        <f>G36-INDEX($G$5:$G$85,MATCH(D36,$D$5:$D$85,0))</f>
        <v>0.0030671296296296315</v>
      </c>
    </row>
    <row r="37" spans="1:10" ht="15" customHeight="1">
      <c r="A37" s="16">
        <v>33</v>
      </c>
      <c r="B37" s="36" t="s">
        <v>86</v>
      </c>
      <c r="C37" s="39"/>
      <c r="D37" s="16" t="s">
        <v>17</v>
      </c>
      <c r="E37" s="25" t="s">
        <v>31</v>
      </c>
      <c r="F37" s="18">
        <v>0.033032407407407406</v>
      </c>
      <c r="G37" s="18">
        <v>0.033032407407407406</v>
      </c>
      <c r="H37" s="16" t="str">
        <f t="shared" si="2"/>
        <v>5.57/km</v>
      </c>
      <c r="I37" s="18">
        <f t="shared" si="3"/>
        <v>0.012777777777777777</v>
      </c>
      <c r="J37" s="18">
        <f>G37-INDEX($G$5:$G$85,MATCH(D37,$D$5:$D$85,0))</f>
        <v>0.0033680555555555512</v>
      </c>
    </row>
    <row r="38" spans="1:10" ht="15" customHeight="1">
      <c r="A38" s="16">
        <v>34</v>
      </c>
      <c r="B38" s="36" t="s">
        <v>87</v>
      </c>
      <c r="C38" s="39"/>
      <c r="D38" s="16" t="s">
        <v>27</v>
      </c>
      <c r="E38" s="25" t="s">
        <v>88</v>
      </c>
      <c r="F38" s="18">
        <v>0.033483796296296296</v>
      </c>
      <c r="G38" s="18">
        <v>0.033483796296296296</v>
      </c>
      <c r="H38" s="16" t="str">
        <f t="shared" si="2"/>
        <v>6.02/km</v>
      </c>
      <c r="I38" s="18">
        <f t="shared" si="3"/>
        <v>0.013229166666666667</v>
      </c>
      <c r="J38" s="18">
        <f>G38-INDEX($G$5:$G$85,MATCH(D38,$D$5:$D$85,0))</f>
        <v>0.0039583333333333345</v>
      </c>
    </row>
    <row r="39" spans="1:10" ht="15" customHeight="1">
      <c r="A39" s="16">
        <v>35</v>
      </c>
      <c r="B39" s="36" t="s">
        <v>89</v>
      </c>
      <c r="C39" s="39"/>
      <c r="D39" s="16" t="s">
        <v>24</v>
      </c>
      <c r="E39" s="25" t="s">
        <v>44</v>
      </c>
      <c r="F39" s="18">
        <v>0.03359953703703704</v>
      </c>
      <c r="G39" s="18">
        <v>0.03359953703703704</v>
      </c>
      <c r="H39" s="16" t="str">
        <f t="shared" si="2"/>
        <v>6.03/km</v>
      </c>
      <c r="I39" s="18">
        <f t="shared" si="3"/>
        <v>0.01334490740740741</v>
      </c>
      <c r="J39" s="18">
        <f>G39-INDEX($G$5:$G$85,MATCH(D39,$D$5:$D$85,0))</f>
        <v>0</v>
      </c>
    </row>
    <row r="40" spans="1:10" ht="15" customHeight="1">
      <c r="A40" s="16">
        <v>36</v>
      </c>
      <c r="B40" s="36" t="s">
        <v>90</v>
      </c>
      <c r="C40" s="39"/>
      <c r="D40" s="16" t="s">
        <v>22</v>
      </c>
      <c r="E40" s="25" t="s">
        <v>19</v>
      </c>
      <c r="F40" s="18">
        <v>0.03380787037037037</v>
      </c>
      <c r="G40" s="18">
        <v>0.03380787037037037</v>
      </c>
      <c r="H40" s="16" t="str">
        <f t="shared" si="2"/>
        <v>6.05/km</v>
      </c>
      <c r="I40" s="18">
        <f t="shared" si="3"/>
        <v>0.01355324074074074</v>
      </c>
      <c r="J40" s="18">
        <f>G40-INDEX($G$5:$G$85,MATCH(D40,$D$5:$D$85,0))</f>
        <v>0.009930555555555557</v>
      </c>
    </row>
    <row r="41" spans="1:10" ht="15" customHeight="1">
      <c r="A41" s="16">
        <v>37</v>
      </c>
      <c r="B41" s="36" t="s">
        <v>91</v>
      </c>
      <c r="C41" s="39"/>
      <c r="D41" s="16" t="s">
        <v>27</v>
      </c>
      <c r="E41" s="25" t="s">
        <v>32</v>
      </c>
      <c r="F41" s="18">
        <v>0.03383101851851852</v>
      </c>
      <c r="G41" s="18">
        <v>0.03383101851851852</v>
      </c>
      <c r="H41" s="16" t="str">
        <f t="shared" si="2"/>
        <v>6.05/km</v>
      </c>
      <c r="I41" s="18">
        <f t="shared" si="3"/>
        <v>0.013576388888888888</v>
      </c>
      <c r="J41" s="18">
        <f>G41-INDEX($G$5:$G$85,MATCH(D41,$D$5:$D$85,0))</f>
        <v>0.0043055555555555555</v>
      </c>
    </row>
    <row r="42" spans="1:10" ht="15" customHeight="1">
      <c r="A42" s="16">
        <v>38</v>
      </c>
      <c r="B42" s="36" t="s">
        <v>92</v>
      </c>
      <c r="C42" s="39"/>
      <c r="D42" s="16" t="s">
        <v>30</v>
      </c>
      <c r="E42" s="25" t="s">
        <v>61</v>
      </c>
      <c r="F42" s="18">
        <v>0.033900462962962966</v>
      </c>
      <c r="G42" s="18">
        <v>0.033900462962962966</v>
      </c>
      <c r="H42" s="16" t="str">
        <f t="shared" si="2"/>
        <v>6.06/km</v>
      </c>
      <c r="I42" s="18">
        <f t="shared" si="3"/>
        <v>0.013645833333333336</v>
      </c>
      <c r="J42" s="18">
        <f>G42-INDEX($G$5:$G$85,MATCH(D42,$D$5:$D$85,0))</f>
        <v>0.006817129629629631</v>
      </c>
    </row>
    <row r="43" spans="1:10" ht="15" customHeight="1">
      <c r="A43" s="16">
        <v>39</v>
      </c>
      <c r="B43" s="36" t="s">
        <v>93</v>
      </c>
      <c r="C43" s="39"/>
      <c r="D43" s="16" t="s">
        <v>24</v>
      </c>
      <c r="E43" s="25" t="s">
        <v>45</v>
      </c>
      <c r="F43" s="18">
        <v>0.03399305555555556</v>
      </c>
      <c r="G43" s="18">
        <v>0.03399305555555556</v>
      </c>
      <c r="H43" s="16" t="str">
        <f t="shared" si="2"/>
        <v>6.07/km</v>
      </c>
      <c r="I43" s="18">
        <f t="shared" si="3"/>
        <v>0.013738425925925932</v>
      </c>
      <c r="J43" s="18">
        <f>G43-INDEX($G$5:$G$85,MATCH(D43,$D$5:$D$85,0))</f>
        <v>0.0003935185185185222</v>
      </c>
    </row>
    <row r="44" spans="1:10" ht="15" customHeight="1">
      <c r="A44" s="16">
        <v>40</v>
      </c>
      <c r="B44" s="36" t="s">
        <v>94</v>
      </c>
      <c r="C44" s="39"/>
      <c r="D44" s="16" t="s">
        <v>29</v>
      </c>
      <c r="E44" s="25" t="s">
        <v>18</v>
      </c>
      <c r="F44" s="18">
        <v>0.034942129629629635</v>
      </c>
      <c r="G44" s="18">
        <v>0.034942129629629635</v>
      </c>
      <c r="H44" s="16" t="str">
        <f t="shared" si="2"/>
        <v>6.17/km</v>
      </c>
      <c r="I44" s="18">
        <f t="shared" si="3"/>
        <v>0.014687500000000006</v>
      </c>
      <c r="J44" s="18">
        <f>G44-INDEX($G$5:$G$85,MATCH(D44,$D$5:$D$85,0))</f>
        <v>0</v>
      </c>
    </row>
    <row r="45" spans="1:10" ht="15" customHeight="1">
      <c r="A45" s="16">
        <v>41</v>
      </c>
      <c r="B45" s="36" t="s">
        <v>95</v>
      </c>
      <c r="C45" s="39"/>
      <c r="D45" s="16" t="s">
        <v>14</v>
      </c>
      <c r="E45" s="25" t="s">
        <v>19</v>
      </c>
      <c r="F45" s="18">
        <v>0.037071759259259256</v>
      </c>
      <c r="G45" s="18">
        <v>0.037071759259259256</v>
      </c>
      <c r="H45" s="16" t="str">
        <f t="shared" si="2"/>
        <v>6.40/km</v>
      </c>
      <c r="I45" s="18">
        <f t="shared" si="3"/>
        <v>0.016817129629629626</v>
      </c>
      <c r="J45" s="18">
        <f>G45-INDEX($G$5:$G$85,MATCH(D45,$D$5:$D$85,0))</f>
        <v>0.01660879629629629</v>
      </c>
    </row>
    <row r="46" spans="1:10" ht="15" customHeight="1">
      <c r="A46" s="16">
        <v>42</v>
      </c>
      <c r="B46" s="36" t="s">
        <v>96</v>
      </c>
      <c r="C46" s="39"/>
      <c r="D46" s="16" t="s">
        <v>14</v>
      </c>
      <c r="E46" s="25" t="s">
        <v>32</v>
      </c>
      <c r="F46" s="18">
        <v>0.037083333333333336</v>
      </c>
      <c r="G46" s="18">
        <v>0.037083333333333336</v>
      </c>
      <c r="H46" s="16" t="str">
        <f t="shared" si="2"/>
        <v>6.41/km</v>
      </c>
      <c r="I46" s="18">
        <f t="shared" si="3"/>
        <v>0.016828703703703707</v>
      </c>
      <c r="J46" s="18">
        <f>G46-INDEX($G$5:$G$85,MATCH(D46,$D$5:$D$85,0))</f>
        <v>0.016620370370370372</v>
      </c>
    </row>
    <row r="47" spans="1:10" ht="15" customHeight="1">
      <c r="A47" s="16">
        <v>43</v>
      </c>
      <c r="B47" s="36" t="s">
        <v>97</v>
      </c>
      <c r="C47" s="39"/>
      <c r="D47" s="16" t="s">
        <v>34</v>
      </c>
      <c r="E47" s="25" t="s">
        <v>98</v>
      </c>
      <c r="F47" s="18">
        <v>0.037141203703703704</v>
      </c>
      <c r="G47" s="18">
        <v>0.037141203703703704</v>
      </c>
      <c r="H47" s="16" t="str">
        <f t="shared" si="2"/>
        <v>6.41/km</v>
      </c>
      <c r="I47" s="18">
        <f t="shared" si="3"/>
        <v>0.016886574074074075</v>
      </c>
      <c r="J47" s="18">
        <f>G47-INDEX($G$5:$G$85,MATCH(D47,$D$5:$D$85,0))</f>
        <v>0</v>
      </c>
    </row>
    <row r="48" spans="1:10" ht="15" customHeight="1">
      <c r="A48" s="16">
        <v>44</v>
      </c>
      <c r="B48" s="36" t="s">
        <v>99</v>
      </c>
      <c r="C48" s="39"/>
      <c r="D48" s="16" t="s">
        <v>20</v>
      </c>
      <c r="E48" s="25" t="s">
        <v>18</v>
      </c>
      <c r="F48" s="18">
        <v>0.03760416666666667</v>
      </c>
      <c r="G48" s="18">
        <v>0.03760416666666667</v>
      </c>
      <c r="H48" s="16" t="str">
        <f t="shared" si="2"/>
        <v>6.46/km</v>
      </c>
      <c r="I48" s="18">
        <f t="shared" si="3"/>
        <v>0.01734953703703704</v>
      </c>
      <c r="J48" s="18">
        <f>G48-INDEX($G$5:$G$85,MATCH(D48,$D$5:$D$85,0))</f>
        <v>0</v>
      </c>
    </row>
    <row r="49" spans="1:10" ht="15" customHeight="1">
      <c r="A49" s="16">
        <v>45</v>
      </c>
      <c r="B49" s="36" t="s">
        <v>100</v>
      </c>
      <c r="C49" s="39"/>
      <c r="D49" s="16" t="s">
        <v>12</v>
      </c>
      <c r="E49" s="25" t="s">
        <v>28</v>
      </c>
      <c r="F49" s="18">
        <v>0.04145833333333333</v>
      </c>
      <c r="G49" s="18">
        <v>0.04145833333333333</v>
      </c>
      <c r="H49" s="16" t="str">
        <f t="shared" si="2"/>
        <v>7.28/km</v>
      </c>
      <c r="I49" s="18">
        <f t="shared" si="3"/>
        <v>0.021203703703703704</v>
      </c>
      <c r="J49" s="18">
        <f>G49-INDEX($G$5:$G$85,MATCH(D49,$D$5:$D$85,0))</f>
        <v>0.017997685185185186</v>
      </c>
    </row>
    <row r="50" spans="1:10" ht="15" customHeight="1">
      <c r="A50" s="16">
        <v>46</v>
      </c>
      <c r="B50" s="36" t="s">
        <v>101</v>
      </c>
      <c r="C50" s="39"/>
      <c r="D50" s="16" t="s">
        <v>13</v>
      </c>
      <c r="E50" s="25" t="s">
        <v>16</v>
      </c>
      <c r="F50" s="18">
        <v>0.046875</v>
      </c>
      <c r="G50" s="18">
        <v>0.046875</v>
      </c>
      <c r="H50" s="16" t="str">
        <f t="shared" si="2"/>
        <v>8.26/km</v>
      </c>
      <c r="I50" s="18">
        <f t="shared" si="3"/>
        <v>0.02662037037037037</v>
      </c>
      <c r="J50" s="18">
        <f>G50-INDEX($G$5:$G$85,MATCH(D50,$D$5:$D$85,0))</f>
        <v>0.02428240740740741</v>
      </c>
    </row>
    <row r="51" spans="1:10" ht="15" customHeight="1">
      <c r="A51" s="16">
        <v>47</v>
      </c>
      <c r="B51" s="36" t="s">
        <v>102</v>
      </c>
      <c r="C51" s="39"/>
      <c r="D51" s="16" t="s">
        <v>34</v>
      </c>
      <c r="E51" s="25" t="s">
        <v>18</v>
      </c>
      <c r="F51" s="18">
        <v>0.052708333333333336</v>
      </c>
      <c r="G51" s="18">
        <v>0.052708333333333336</v>
      </c>
      <c r="H51" s="16" t="str">
        <f t="shared" si="2"/>
        <v>9.29/km</v>
      </c>
      <c r="I51" s="18">
        <f t="shared" si="3"/>
        <v>0.03245370370370371</v>
      </c>
      <c r="J51" s="18">
        <f>G51-INDEX($G$5:$G$85,MATCH(D51,$D$5:$D$85,0))</f>
        <v>0.015567129629629632</v>
      </c>
    </row>
    <row r="52" spans="1:10" ht="15" customHeight="1">
      <c r="A52" s="16">
        <v>48</v>
      </c>
      <c r="B52" s="36" t="s">
        <v>103</v>
      </c>
      <c r="C52" s="39"/>
      <c r="D52" s="16" t="s">
        <v>26</v>
      </c>
      <c r="E52" s="25" t="s">
        <v>18</v>
      </c>
      <c r="F52" s="18">
        <v>0.0527199074074074</v>
      </c>
      <c r="G52" s="18">
        <v>0.0527199074074074</v>
      </c>
      <c r="H52" s="16" t="str">
        <f t="shared" si="2"/>
        <v>9.29/km</v>
      </c>
      <c r="I52" s="18">
        <f t="shared" si="3"/>
        <v>0.03246527777777777</v>
      </c>
      <c r="J52" s="18">
        <f>G52-INDEX($G$5:$G$85,MATCH(D52,$D$5:$D$85,0))</f>
        <v>0.02285879629629629</v>
      </c>
    </row>
    <row r="53" spans="1:10" ht="15" customHeight="1">
      <c r="A53" s="16">
        <v>49</v>
      </c>
      <c r="B53" s="36" t="s">
        <v>104</v>
      </c>
      <c r="C53" s="39"/>
      <c r="D53" s="16" t="s">
        <v>20</v>
      </c>
      <c r="E53" s="25" t="s">
        <v>32</v>
      </c>
      <c r="F53" s="18">
        <v>0.06052083333333333</v>
      </c>
      <c r="G53" s="18">
        <v>0.06052083333333333</v>
      </c>
      <c r="H53" s="16" t="str">
        <f t="shared" si="2"/>
        <v>10.54/km</v>
      </c>
      <c r="I53" s="18">
        <f t="shared" si="3"/>
        <v>0.0402662037037037</v>
      </c>
      <c r="J53" s="18">
        <f>G53-INDEX($G$5:$G$85,MATCH(D53,$D$5:$D$85,0))</f>
        <v>0.02291666666666666</v>
      </c>
    </row>
    <row r="54" spans="1:10" ht="15" customHeight="1">
      <c r="A54" s="16">
        <v>50</v>
      </c>
      <c r="B54" s="36" t="s">
        <v>105</v>
      </c>
      <c r="C54" s="39"/>
      <c r="D54" s="16" t="s">
        <v>46</v>
      </c>
      <c r="E54" s="25" t="s">
        <v>32</v>
      </c>
      <c r="F54" s="18">
        <v>0.07884259259259259</v>
      </c>
      <c r="G54" s="18">
        <v>0.07884259259259259</v>
      </c>
      <c r="H54" s="16" t="str">
        <f t="shared" si="2"/>
        <v>14.12/km</v>
      </c>
      <c r="I54" s="18">
        <f t="shared" si="3"/>
        <v>0.05858796296296296</v>
      </c>
      <c r="J54" s="18">
        <f>G54-INDEX($G$5:$G$85,MATCH(D54,$D$5:$D$85,0))</f>
        <v>0</v>
      </c>
    </row>
    <row r="55" spans="1:10" ht="15" customHeight="1">
      <c r="A55" s="16">
        <v>51</v>
      </c>
      <c r="B55" s="36" t="s">
        <v>106</v>
      </c>
      <c r="C55" s="39"/>
      <c r="D55" s="16" t="s">
        <v>30</v>
      </c>
      <c r="E55" s="25" t="s">
        <v>32</v>
      </c>
      <c r="F55" s="18">
        <v>0.07885416666666667</v>
      </c>
      <c r="G55" s="18">
        <v>0.07885416666666667</v>
      </c>
      <c r="H55" s="16" t="str">
        <f t="shared" si="2"/>
        <v>14.12/km</v>
      </c>
      <c r="I55" s="18">
        <f t="shared" si="3"/>
        <v>0.05859953703703704</v>
      </c>
      <c r="J55" s="18">
        <f>G55-INDEX($G$5:$G$85,MATCH(D55,$D$5:$D$85,0))</f>
        <v>0.051770833333333335</v>
      </c>
    </row>
    <row r="56" spans="1:10" ht="15" customHeight="1">
      <c r="A56" s="16">
        <v>52</v>
      </c>
      <c r="B56" s="36" t="s">
        <v>107</v>
      </c>
      <c r="C56" s="39"/>
      <c r="D56" s="16" t="s">
        <v>15</v>
      </c>
      <c r="E56" s="25" t="s">
        <v>32</v>
      </c>
      <c r="F56" s="18">
        <v>0.07885416666666667</v>
      </c>
      <c r="G56" s="18">
        <v>0.07885416666666667</v>
      </c>
      <c r="H56" s="16" t="str">
        <f t="shared" si="2"/>
        <v>14.12/km</v>
      </c>
      <c r="I56" s="18">
        <f t="shared" si="3"/>
        <v>0.05859953703703704</v>
      </c>
      <c r="J56" s="18">
        <f>G56-INDEX($G$5:$G$85,MATCH(D56,$D$5:$D$85,0))</f>
        <v>0.05859953703703704</v>
      </c>
    </row>
    <row r="57" spans="1:10" ht="15" customHeight="1">
      <c r="A57" s="16">
        <v>53</v>
      </c>
      <c r="B57" s="36" t="s">
        <v>108</v>
      </c>
      <c r="C57" s="39"/>
      <c r="D57" s="16" t="s">
        <v>30</v>
      </c>
      <c r="E57" s="25" t="s">
        <v>32</v>
      </c>
      <c r="F57" s="18">
        <v>0.07885416666666667</v>
      </c>
      <c r="G57" s="18">
        <v>0.07885416666666667</v>
      </c>
      <c r="H57" s="16" t="str">
        <f t="shared" si="2"/>
        <v>14.12/km</v>
      </c>
      <c r="I57" s="18">
        <f t="shared" si="3"/>
        <v>0.05859953703703704</v>
      </c>
      <c r="J57" s="18">
        <f>G57-INDEX($G$5:$G$85,MATCH(D57,$D$5:$D$85,0))</f>
        <v>0.051770833333333335</v>
      </c>
    </row>
    <row r="58" spans="1:10" ht="15" customHeight="1">
      <c r="A58" s="19">
        <v>54</v>
      </c>
      <c r="B58" s="37" t="s">
        <v>109</v>
      </c>
      <c r="C58" s="40"/>
      <c r="D58" s="19" t="s">
        <v>30</v>
      </c>
      <c r="E58" s="26" t="s">
        <v>42</v>
      </c>
      <c r="F58" s="27">
        <v>0.14829861111111112</v>
      </c>
      <c r="G58" s="27">
        <v>0.14829861111111112</v>
      </c>
      <c r="H58" s="19" t="str">
        <f t="shared" si="2"/>
        <v>26.42/km</v>
      </c>
      <c r="I58" s="27">
        <f t="shared" si="3"/>
        <v>0.1280439814814815</v>
      </c>
      <c r="J58" s="27">
        <f>G58-INDEX($G$5:$G$85,MATCH(D58,$D$5:$D$85,0))</f>
        <v>0.12121527777777778</v>
      </c>
    </row>
  </sheetData>
  <sheetProtection/>
  <autoFilter ref="A4:J5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Maratona Città di Rieti</v>
      </c>
      <c r="B1" s="32"/>
      <c r="C1" s="33"/>
    </row>
    <row r="2" spans="1:3" ht="24" customHeight="1">
      <c r="A2" s="29" t="str">
        <f>Individuale!A2</f>
        <v>2ª edizione </v>
      </c>
      <c r="B2" s="29"/>
      <c r="C2" s="29"/>
    </row>
    <row r="3" spans="1:3" ht="24" customHeight="1">
      <c r="A3" s="34" t="str">
        <f>Individuale!A3</f>
        <v>Rieti (RI) Italia - Domenica 22/11/2015</v>
      </c>
      <c r="B3" s="34"/>
      <c r="C3" s="34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13">
        <v>1</v>
      </c>
      <c r="B5" s="14" t="s">
        <v>32</v>
      </c>
      <c r="C5" s="21">
        <v>10</v>
      </c>
    </row>
    <row r="6" spans="1:3" ht="15" customHeight="1">
      <c r="A6" s="16">
        <v>2</v>
      </c>
      <c r="B6" s="17" t="s">
        <v>25</v>
      </c>
      <c r="C6" s="22">
        <v>5</v>
      </c>
    </row>
    <row r="7" spans="1:3" ht="15" customHeight="1">
      <c r="A7" s="16">
        <v>3</v>
      </c>
      <c r="B7" s="17" t="s">
        <v>18</v>
      </c>
      <c r="C7" s="22">
        <v>5</v>
      </c>
    </row>
    <row r="8" spans="1:3" ht="15" customHeight="1">
      <c r="A8" s="16">
        <v>4</v>
      </c>
      <c r="B8" s="17" t="s">
        <v>19</v>
      </c>
      <c r="C8" s="22">
        <v>4</v>
      </c>
    </row>
    <row r="9" spans="1:3" ht="15" customHeight="1">
      <c r="A9" s="16">
        <v>5</v>
      </c>
      <c r="B9" s="17" t="s">
        <v>39</v>
      </c>
      <c r="C9" s="22">
        <v>3</v>
      </c>
    </row>
    <row r="10" spans="1:3" ht="15" customHeight="1">
      <c r="A10" s="16">
        <v>6</v>
      </c>
      <c r="B10" s="17" t="s">
        <v>61</v>
      </c>
      <c r="C10" s="22">
        <v>2</v>
      </c>
    </row>
    <row r="11" spans="1:3" ht="15" customHeight="1">
      <c r="A11" s="16">
        <v>7</v>
      </c>
      <c r="B11" s="17" t="s">
        <v>72</v>
      </c>
      <c r="C11" s="22">
        <v>2</v>
      </c>
    </row>
    <row r="12" spans="1:3" ht="15" customHeight="1">
      <c r="A12" s="16">
        <v>8</v>
      </c>
      <c r="B12" s="17" t="s">
        <v>42</v>
      </c>
      <c r="C12" s="22">
        <v>2</v>
      </c>
    </row>
    <row r="13" spans="1:3" ht="15" customHeight="1">
      <c r="A13" s="16">
        <v>9</v>
      </c>
      <c r="B13" s="17" t="s">
        <v>43</v>
      </c>
      <c r="C13" s="22">
        <v>2</v>
      </c>
    </row>
    <row r="14" spans="1:3" ht="15" customHeight="1">
      <c r="A14" s="16">
        <v>10</v>
      </c>
      <c r="B14" s="17" t="s">
        <v>41</v>
      </c>
      <c r="C14" s="22">
        <v>2</v>
      </c>
    </row>
    <row r="15" spans="1:3" ht="15" customHeight="1">
      <c r="A15" s="16">
        <v>11</v>
      </c>
      <c r="B15" s="17" t="s">
        <v>21</v>
      </c>
      <c r="C15" s="22">
        <v>2</v>
      </c>
    </row>
    <row r="16" spans="1:3" ht="15" customHeight="1">
      <c r="A16" s="16">
        <v>12</v>
      </c>
      <c r="B16" s="17" t="s">
        <v>88</v>
      </c>
      <c r="C16" s="22">
        <v>1</v>
      </c>
    </row>
    <row r="17" spans="1:3" ht="15" customHeight="1">
      <c r="A17" s="16">
        <v>13</v>
      </c>
      <c r="B17" s="17" t="s">
        <v>69</v>
      </c>
      <c r="C17" s="22">
        <v>1</v>
      </c>
    </row>
    <row r="18" spans="1:3" ht="15" customHeight="1">
      <c r="A18" s="16">
        <v>14</v>
      </c>
      <c r="B18" s="17" t="s">
        <v>48</v>
      </c>
      <c r="C18" s="22">
        <v>1</v>
      </c>
    </row>
    <row r="19" spans="1:3" ht="15" customHeight="1">
      <c r="A19" s="16">
        <v>15</v>
      </c>
      <c r="B19" s="17" t="s">
        <v>40</v>
      </c>
      <c r="C19" s="22">
        <v>1</v>
      </c>
    </row>
    <row r="20" spans="1:3" ht="15" customHeight="1">
      <c r="A20" s="16">
        <v>16</v>
      </c>
      <c r="B20" s="17" t="s">
        <v>28</v>
      </c>
      <c r="C20" s="22">
        <v>1</v>
      </c>
    </row>
    <row r="21" spans="1:3" ht="15" customHeight="1">
      <c r="A21" s="16">
        <v>17</v>
      </c>
      <c r="B21" s="17" t="s">
        <v>33</v>
      </c>
      <c r="C21" s="22">
        <v>1</v>
      </c>
    </row>
    <row r="22" spans="1:3" ht="15" customHeight="1">
      <c r="A22" s="16">
        <v>18</v>
      </c>
      <c r="B22" s="17" t="s">
        <v>38</v>
      </c>
      <c r="C22" s="22">
        <v>1</v>
      </c>
    </row>
    <row r="23" spans="1:3" ht="15" customHeight="1">
      <c r="A23" s="16">
        <v>19</v>
      </c>
      <c r="B23" s="17" t="s">
        <v>31</v>
      </c>
      <c r="C23" s="22">
        <v>1</v>
      </c>
    </row>
    <row r="24" spans="1:3" ht="15" customHeight="1">
      <c r="A24" s="16">
        <v>20</v>
      </c>
      <c r="B24" s="17" t="s">
        <v>44</v>
      </c>
      <c r="C24" s="22">
        <v>1</v>
      </c>
    </row>
    <row r="25" spans="1:3" ht="15" customHeight="1">
      <c r="A25" s="16">
        <v>21</v>
      </c>
      <c r="B25" s="17" t="s">
        <v>98</v>
      </c>
      <c r="C25" s="22">
        <v>1</v>
      </c>
    </row>
    <row r="26" spans="1:3" ht="15" customHeight="1">
      <c r="A26" s="16">
        <v>22</v>
      </c>
      <c r="B26" s="17" t="s">
        <v>67</v>
      </c>
      <c r="C26" s="22">
        <v>1</v>
      </c>
    </row>
    <row r="27" spans="1:3" ht="15" customHeight="1">
      <c r="A27" s="16">
        <v>23</v>
      </c>
      <c r="B27" s="17" t="s">
        <v>54</v>
      </c>
      <c r="C27" s="22">
        <v>1</v>
      </c>
    </row>
    <row r="28" spans="1:3" ht="15" customHeight="1">
      <c r="A28" s="16">
        <v>24</v>
      </c>
      <c r="B28" s="17" t="s">
        <v>16</v>
      </c>
      <c r="C28" s="22">
        <v>1</v>
      </c>
    </row>
    <row r="29" spans="1:3" ht="15" customHeight="1">
      <c r="A29" s="16">
        <v>25</v>
      </c>
      <c r="B29" s="17" t="s">
        <v>45</v>
      </c>
      <c r="C29" s="22">
        <v>1</v>
      </c>
    </row>
    <row r="30" spans="1:3" ht="15" customHeight="1">
      <c r="A30" s="19">
        <v>26</v>
      </c>
      <c r="B30" s="20" t="s">
        <v>52</v>
      </c>
      <c r="C30" s="23">
        <v>1</v>
      </c>
    </row>
    <row r="31" ht="12.75">
      <c r="C31" s="2">
        <f>SUM(C5:C30)</f>
        <v>54</v>
      </c>
    </row>
  </sheetData>
  <sheetProtection/>
  <autoFilter ref="A4:C5">
    <sortState ref="A5:C31">
      <sortCondition descending="1" sortBy="value" ref="C5:C3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2015-11-24T14:21:52Z</dcterms:modified>
  <cp:category/>
  <cp:version/>
  <cp:contentType/>
  <cp:contentStatus/>
</cp:coreProperties>
</file>