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<sst xmlns="http://schemas.openxmlformats.org/spreadsheetml/2006/main" count="311" uniqueCount="163">
  <si>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</si>
  <si>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</si>
  <si>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</si>
  <si>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</si>
  <si>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</si>
  <si>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</si>
  <si>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</si>
  <si>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</si>
  <si>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</si>
  <si>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</si>
  <si>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</si>
  <si>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</si>
  <si>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FABIO</t>
  </si>
  <si>
    <t>MARCO</t>
  </si>
  <si>
    <t>MARIO</t>
  </si>
  <si>
    <t>ANDREA</t>
  </si>
  <si>
    <t>GIUSEPPE</t>
  </si>
  <si>
    <t>PAOLO</t>
  </si>
  <si>
    <t>STEFANO</t>
  </si>
  <si>
    <t>AUGUSTO</t>
  </si>
  <si>
    <t>GIOVANNI</t>
  </si>
  <si>
    <t>MASSIMILIANO</t>
  </si>
  <si>
    <t>LUCA</t>
  </si>
  <si>
    <t>VITTORIO</t>
  </si>
  <si>
    <t>PIETRO</t>
  </si>
  <si>
    <t>RICCARDO</t>
  </si>
  <si>
    <t>MAURO</t>
  </si>
  <si>
    <t>FRANCESCO</t>
  </si>
  <si>
    <t>CARLO</t>
  </si>
  <si>
    <t>FRANCO</t>
  </si>
  <si>
    <t>LUCIO</t>
  </si>
  <si>
    <t>MAURIZIO</t>
  </si>
  <si>
    <t>FABRIZIO</t>
  </si>
  <si>
    <t>FEDERICA</t>
  </si>
  <si>
    <t>ROCCO</t>
  </si>
  <si>
    <t>SILVIO</t>
  </si>
  <si>
    <t>DI BENEDETTO</t>
  </si>
  <si>
    <t>LEONE</t>
  </si>
  <si>
    <t>SALVATORE</t>
  </si>
  <si>
    <t>MICHELE</t>
  </si>
  <si>
    <t>SEPE</t>
  </si>
  <si>
    <t>PIERO</t>
  </si>
  <si>
    <t>MATTEO</t>
  </si>
  <si>
    <t>BENEDETTO</t>
  </si>
  <si>
    <t>MALLOZZI</t>
  </si>
  <si>
    <t>M_C30</t>
  </si>
  <si>
    <t>Q - POL. CIOCIARA ANTONIO FAVA</t>
  </si>
  <si>
    <t>PAPOCCIA</t>
  </si>
  <si>
    <t>DIEGO</t>
  </si>
  <si>
    <t>M_E40</t>
  </si>
  <si>
    <t>H - POD. AMATORI MOROLO</t>
  </si>
  <si>
    <t>BARALDI</t>
  </si>
  <si>
    <t>L - PODISTICA PONTINIA</t>
  </si>
  <si>
    <t>NAMOUS</t>
  </si>
  <si>
    <t>JAMAL</t>
  </si>
  <si>
    <t>M_A20</t>
  </si>
  <si>
    <t>PROIA</t>
  </si>
  <si>
    <t>PAGLIA</t>
  </si>
  <si>
    <t>ALBERICO</t>
  </si>
  <si>
    <t>A - ATLETICA CECCANO</t>
  </si>
  <si>
    <t>AMBRIFI</t>
  </si>
  <si>
    <t>GIAMMARCO</t>
  </si>
  <si>
    <t>GAETANI</t>
  </si>
  <si>
    <t>M_D35</t>
  </si>
  <si>
    <t>C - ASD FONDI RUNNERS 2010</t>
  </si>
  <si>
    <t>FABRIZI</t>
  </si>
  <si>
    <t>CAPUANO</t>
  </si>
  <si>
    <t>NARDOIANNI</t>
  </si>
  <si>
    <t>PARISI</t>
  </si>
  <si>
    <t>M_G50</t>
  </si>
  <si>
    <t>SCIULLO</t>
  </si>
  <si>
    <t>M_F45</t>
  </si>
  <si>
    <t>POMPEI</t>
  </si>
  <si>
    <t>HERBERT</t>
  </si>
  <si>
    <t>P - A.S.D. ROMATLETICA</t>
  </si>
  <si>
    <t>BERARDI</t>
  </si>
  <si>
    <t>SOUFYAN</t>
  </si>
  <si>
    <t>EL FADIL</t>
  </si>
  <si>
    <t>PEPPE</t>
  </si>
  <si>
    <t>ARCANGELO</t>
  </si>
  <si>
    <t>DE LUCA</t>
  </si>
  <si>
    <t>BIAGIO</t>
  </si>
  <si>
    <t>TOMAO</t>
  </si>
  <si>
    <t>G - POLI GOLFO OPES</t>
  </si>
  <si>
    <t>SABIA</t>
  </si>
  <si>
    <t>MILANO</t>
  </si>
  <si>
    <t>PEPPINO</t>
  </si>
  <si>
    <t>MARROCCO</t>
  </si>
  <si>
    <t>TONINO</t>
  </si>
  <si>
    <t>R - C. S. La Fontana Atletica</t>
  </si>
  <si>
    <t>GUARCINI</t>
  </si>
  <si>
    <t>CANTALICE</t>
  </si>
  <si>
    <t>MARCHEGIANI</t>
  </si>
  <si>
    <t>CRISTIAN</t>
  </si>
  <si>
    <t>CAMILLI</t>
  </si>
  <si>
    <t>FAIOLA</t>
  </si>
  <si>
    <t>D'AMBROSIO</t>
  </si>
  <si>
    <t>VENDITTI</t>
  </si>
  <si>
    <t>COPPA</t>
  </si>
  <si>
    <t>F - ATLETICA MONTICELLANA</t>
  </si>
  <si>
    <t>D - ASD FONDI RUNNERS 2010</t>
  </si>
  <si>
    <t>INCITTI</t>
  </si>
  <si>
    <t>ROSSINI</t>
  </si>
  <si>
    <t>S - ATLETICA HERMADA</t>
  </si>
  <si>
    <t>VERARDI</t>
  </si>
  <si>
    <t>LUIGI</t>
  </si>
  <si>
    <t>TERENZI</t>
  </si>
  <si>
    <t>M_H55</t>
  </si>
  <si>
    <t>MARIORENZI</t>
  </si>
  <si>
    <t>AVALLONE</t>
  </si>
  <si>
    <t>SORRENTINO</t>
  </si>
  <si>
    <t>FRANCESC0</t>
  </si>
  <si>
    <t>BATTISTI</t>
  </si>
  <si>
    <t>CAPRARO</t>
  </si>
  <si>
    <t>GUGLIELMO</t>
  </si>
  <si>
    <t>GEMY</t>
  </si>
  <si>
    <t>DI BIASE</t>
  </si>
  <si>
    <t>MARREO</t>
  </si>
  <si>
    <t>MICCI</t>
  </si>
  <si>
    <t>MARIANO</t>
  </si>
  <si>
    <t>PIETRICOLA</t>
  </si>
  <si>
    <t>ALLA</t>
  </si>
  <si>
    <t>MASTROBATTISTA</t>
  </si>
  <si>
    <t>PANNOZZO</t>
  </si>
  <si>
    <t>ROSSANO</t>
  </si>
  <si>
    <t>CARANTANTE</t>
  </si>
  <si>
    <t>ABRUSCATO</t>
  </si>
  <si>
    <t>CONTESTABILE</t>
  </si>
  <si>
    <t>M_I60</t>
  </si>
  <si>
    <t>MARZANO</t>
  </si>
  <si>
    <t>M - ATLETICA MONTICELLANA</t>
  </si>
  <si>
    <t>RIZZI</t>
  </si>
  <si>
    <t>CARLO ALBERTO</t>
  </si>
  <si>
    <t>MAROSTICA</t>
  </si>
  <si>
    <t>ALBINO</t>
  </si>
  <si>
    <t>LYSYK</t>
  </si>
  <si>
    <t>OKSANA</t>
  </si>
  <si>
    <t>W_F45</t>
  </si>
  <si>
    <t>B - PODISTICA SOLIDARIETA'</t>
  </si>
  <si>
    <t>FRATTARELLI</t>
  </si>
  <si>
    <t>ROSATI</t>
  </si>
  <si>
    <t>BARLONE</t>
  </si>
  <si>
    <t>ARTENIO PASQUALE</t>
  </si>
  <si>
    <t>DE FELICE</t>
  </si>
  <si>
    <t>STRAVATO</t>
  </si>
  <si>
    <t>VITTI</t>
  </si>
  <si>
    <t>MARIA CONCETTA</t>
  </si>
  <si>
    <t>MARCOCCIA</t>
  </si>
  <si>
    <t>ELISA</t>
  </si>
  <si>
    <t>W_A20</t>
  </si>
  <si>
    <t>ANTONELLI</t>
  </si>
  <si>
    <t>BERNARD</t>
  </si>
  <si>
    <t>N - ATLETICA ARCE</t>
  </si>
  <si>
    <t>CARDUCCI</t>
  </si>
  <si>
    <t>STEFANIA</t>
  </si>
  <si>
    <t>W_E40</t>
  </si>
  <si>
    <t>COMPAGNONE</t>
  </si>
  <si>
    <t>MARCOCCIO</t>
  </si>
  <si>
    <t>DONADO</t>
  </si>
  <si>
    <t>Staffetta di Monte San Biagio</t>
  </si>
  <si>
    <t>Monte San Biagio (LT) Italia - Sabato 26/07/2014</t>
  </si>
  <si>
    <t>16ª edizione</t>
  </si>
  <si>
    <t>B - A.S.D. PODISTICA SOLIDARIETA'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</si>
</sst>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#,###,##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1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170" fontId="5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159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161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160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1" t="s">
        <v>44</v>
      </c>
      <c r="C5" s="21" t="s">
        <v>27</v>
      </c>
      <c r="D5" s="12" t="s">
        <v>45</v>
      </c>
      <c r="E5" s="21" t="s">
        <v>46</v>
      </c>
      <c r="F5" s="32">
        <v>0.00281287037037037</v>
      </c>
      <c r="G5" s="32">
        <v>0.00281287037037037</v>
      </c>
      <c r="H5" s="12" t="str">
        <f aca="true" t="shared" si="0" ref="H5:H28">TEXT(INT((HOUR(G5)*3600+MINUTE(G5)*60+SECOND(G5))/$J$3/60),"0")&amp;"."&amp;TEXT(MOD((HOUR(G5)*3600+MINUTE(G5)*60+SECOND(G5))/$J$3,60),"00")&amp;"/km"</f>
        <v>3.23/km</v>
      </c>
      <c r="I5" s="20">
        <f aca="true" t="shared" si="1" ref="I5:I28">G5-$G$5</f>
        <v>0</v>
      </c>
      <c r="J5" s="20">
        <f>G5-INDEX($G$5:$G$74,MATCH(D5,$D$5:$D$74,0))</f>
        <v>0</v>
      </c>
    </row>
    <row r="6" spans="1:10" s="10" customFormat="1" ht="15" customHeight="1">
      <c r="A6" s="13">
        <v>2</v>
      </c>
      <c r="B6" s="22" t="s">
        <v>47</v>
      </c>
      <c r="C6" s="22" t="s">
        <v>48</v>
      </c>
      <c r="D6" s="13" t="s">
        <v>49</v>
      </c>
      <c r="E6" s="22" t="s">
        <v>50</v>
      </c>
      <c r="F6" s="33">
        <v>0.0028247685185185186</v>
      </c>
      <c r="G6" s="33">
        <v>0.0028247685185185186</v>
      </c>
      <c r="H6" s="13" t="str">
        <f t="shared" si="0"/>
        <v>3.23/km</v>
      </c>
      <c r="I6" s="14">
        <f t="shared" si="1"/>
        <v>1.1898148148148466E-05</v>
      </c>
      <c r="J6" s="14">
        <f>G6-INDEX($G$5:$G$74,MATCH(D6,$D$5:$D$74,0))</f>
        <v>0</v>
      </c>
    </row>
    <row r="7" spans="1:10" s="10" customFormat="1" ht="15" customHeight="1">
      <c r="A7" s="13">
        <v>3</v>
      </c>
      <c r="B7" s="22" t="s">
        <v>51</v>
      </c>
      <c r="C7" s="22" t="s">
        <v>25</v>
      </c>
      <c r="D7" s="13" t="s">
        <v>49</v>
      </c>
      <c r="E7" s="22" t="s">
        <v>52</v>
      </c>
      <c r="F7" s="33">
        <v>0.0028478703703703704</v>
      </c>
      <c r="G7" s="33">
        <v>0.0028478703703703704</v>
      </c>
      <c r="H7" s="13" t="str">
        <f t="shared" si="0"/>
        <v>3.25/km</v>
      </c>
      <c r="I7" s="14">
        <f t="shared" si="1"/>
        <v>3.500000000000031E-05</v>
      </c>
      <c r="J7" s="14">
        <f>G7-INDEX($G$5:$G$74,MATCH(D7,$D$5:$D$74,0))</f>
        <v>2.3101851851851842E-05</v>
      </c>
    </row>
    <row r="8" spans="1:10" s="10" customFormat="1" ht="15" customHeight="1">
      <c r="A8" s="13">
        <v>4</v>
      </c>
      <c r="B8" s="22" t="s">
        <v>53</v>
      </c>
      <c r="C8" s="22" t="s">
        <v>54</v>
      </c>
      <c r="D8" s="13" t="s">
        <v>55</v>
      </c>
      <c r="E8" s="22" t="s">
        <v>52</v>
      </c>
      <c r="F8" s="33">
        <v>0.0028472569444444444</v>
      </c>
      <c r="G8" s="33">
        <v>0.0028472569444444444</v>
      </c>
      <c r="H8" s="13" t="str">
        <f t="shared" si="0"/>
        <v>3.25/km</v>
      </c>
      <c r="I8" s="14">
        <f t="shared" si="1"/>
        <v>3.438657407407427E-05</v>
      </c>
      <c r="J8" s="14">
        <f>G8-INDEX($G$5:$G$74,MATCH(D8,$D$5:$D$74,0))</f>
        <v>0</v>
      </c>
    </row>
    <row r="9" spans="1:10" s="10" customFormat="1" ht="15" customHeight="1">
      <c r="A9" s="13">
        <v>5</v>
      </c>
      <c r="B9" s="22" t="s">
        <v>56</v>
      </c>
      <c r="C9" s="22" t="s">
        <v>20</v>
      </c>
      <c r="D9" s="13" t="s">
        <v>45</v>
      </c>
      <c r="E9" s="22" t="s">
        <v>46</v>
      </c>
      <c r="F9" s="33">
        <v>0.002858900462962963</v>
      </c>
      <c r="G9" s="33">
        <v>0.002858900462962963</v>
      </c>
      <c r="H9" s="13" t="str">
        <f t="shared" si="0"/>
        <v>3.26/km</v>
      </c>
      <c r="I9" s="14">
        <f t="shared" si="1"/>
        <v>4.603009259259274E-05</v>
      </c>
      <c r="J9" s="14">
        <f>G9-INDEX($G$5:$G$74,MATCH(D9,$D$5:$D$74,0))</f>
        <v>4.603009259259274E-05</v>
      </c>
    </row>
    <row r="10" spans="1:10" s="10" customFormat="1" ht="15" customHeight="1">
      <c r="A10" s="13">
        <v>6</v>
      </c>
      <c r="B10" s="22" t="s">
        <v>57</v>
      </c>
      <c r="C10" s="22" t="s">
        <v>58</v>
      </c>
      <c r="D10" s="13" t="s">
        <v>55</v>
      </c>
      <c r="E10" s="22" t="s">
        <v>59</v>
      </c>
      <c r="F10" s="33">
        <v>0.002882094907407408</v>
      </c>
      <c r="G10" s="33">
        <v>0.002882094907407408</v>
      </c>
      <c r="H10" s="13" t="str">
        <f t="shared" si="0"/>
        <v>3.28/km</v>
      </c>
      <c r="I10" s="14">
        <f t="shared" si="1"/>
        <v>6.922453703703778E-05</v>
      </c>
      <c r="J10" s="14">
        <f>G10-INDEX($G$5:$G$74,MATCH(D10,$D$5:$D$74,0))</f>
        <v>3.483796296296351E-05</v>
      </c>
    </row>
    <row r="11" spans="1:10" s="10" customFormat="1" ht="15" customHeight="1">
      <c r="A11" s="13">
        <v>7</v>
      </c>
      <c r="B11" s="22" t="s">
        <v>60</v>
      </c>
      <c r="C11" s="22" t="s">
        <v>61</v>
      </c>
      <c r="D11" s="13" t="s">
        <v>55</v>
      </c>
      <c r="E11" s="22" t="s">
        <v>52</v>
      </c>
      <c r="F11" s="33">
        <v>0.002916666666666667</v>
      </c>
      <c r="G11" s="33">
        <v>0.002916666666666667</v>
      </c>
      <c r="H11" s="13" t="str">
        <f t="shared" si="0"/>
        <v>3.30/km</v>
      </c>
      <c r="I11" s="14">
        <f t="shared" si="1"/>
        <v>0.00010379629629629671</v>
      </c>
      <c r="J11" s="14">
        <f>G11-INDEX($G$5:$G$74,MATCH(D11,$D$5:$D$74,0))</f>
        <v>6.940972222222244E-05</v>
      </c>
    </row>
    <row r="12" spans="1:10" s="10" customFormat="1" ht="15" customHeight="1">
      <c r="A12" s="13">
        <v>8</v>
      </c>
      <c r="B12" s="22" t="s">
        <v>62</v>
      </c>
      <c r="C12" s="22" t="s">
        <v>23</v>
      </c>
      <c r="D12" s="13" t="s">
        <v>63</v>
      </c>
      <c r="E12" s="22" t="s">
        <v>64</v>
      </c>
      <c r="F12" s="33">
        <v>0.0029745370370370373</v>
      </c>
      <c r="G12" s="33">
        <v>0.0029745370370370373</v>
      </c>
      <c r="H12" s="13" t="str">
        <f t="shared" si="0"/>
        <v>3.34/km</v>
      </c>
      <c r="I12" s="14">
        <f t="shared" si="1"/>
        <v>0.00016166666666666716</v>
      </c>
      <c r="J12" s="14">
        <f>G12-INDEX($G$5:$G$74,MATCH(D12,$D$5:$D$74,0))</f>
        <v>0</v>
      </c>
    </row>
    <row r="13" spans="1:10" s="10" customFormat="1" ht="15" customHeight="1">
      <c r="A13" s="13">
        <v>9</v>
      </c>
      <c r="B13" s="22" t="s">
        <v>65</v>
      </c>
      <c r="C13" s="22" t="s">
        <v>15</v>
      </c>
      <c r="D13" s="13" t="s">
        <v>45</v>
      </c>
      <c r="E13" s="22" t="s">
        <v>50</v>
      </c>
      <c r="F13" s="33">
        <v>0.0029752546296296298</v>
      </c>
      <c r="G13" s="33">
        <v>0.0029752546296296298</v>
      </c>
      <c r="H13" s="13" t="str">
        <f t="shared" si="0"/>
        <v>3.34/km</v>
      </c>
      <c r="I13" s="14">
        <f t="shared" si="1"/>
        <v>0.00016238425925925969</v>
      </c>
      <c r="J13" s="14">
        <f>G13-INDEX($G$5:$G$74,MATCH(D13,$D$5:$D$74,0))</f>
        <v>0.00016238425925925969</v>
      </c>
    </row>
    <row r="14" spans="1:10" s="10" customFormat="1" ht="15" customHeight="1">
      <c r="A14" s="13">
        <v>10</v>
      </c>
      <c r="B14" s="22" t="s">
        <v>66</v>
      </c>
      <c r="C14" s="22" t="s">
        <v>23</v>
      </c>
      <c r="D14" s="13" t="s">
        <v>63</v>
      </c>
      <c r="E14" s="22" t="s">
        <v>46</v>
      </c>
      <c r="F14" s="33">
        <v>0.0029871990740740744</v>
      </c>
      <c r="G14" s="33">
        <v>0.0029871990740740744</v>
      </c>
      <c r="H14" s="13" t="str">
        <f t="shared" si="0"/>
        <v>3.35/km</v>
      </c>
      <c r="I14" s="14">
        <f t="shared" si="1"/>
        <v>0.00017432870370370432</v>
      </c>
      <c r="J14" s="14">
        <f>G14-INDEX($G$5:$G$74,MATCH(D14,$D$5:$D$74,0))</f>
        <v>1.2662037037037156E-05</v>
      </c>
    </row>
    <row r="15" spans="1:10" s="10" customFormat="1" ht="15" customHeight="1">
      <c r="A15" s="13">
        <v>11</v>
      </c>
      <c r="B15" s="22" t="s">
        <v>67</v>
      </c>
      <c r="C15" s="22" t="s">
        <v>13</v>
      </c>
      <c r="D15" s="13" t="s">
        <v>55</v>
      </c>
      <c r="E15" s="22" t="s">
        <v>46</v>
      </c>
      <c r="F15" s="33">
        <v>0.0029870833333333333</v>
      </c>
      <c r="G15" s="33">
        <v>0.0029870833333333333</v>
      </c>
      <c r="H15" s="13" t="str">
        <f t="shared" si="0"/>
        <v>3.35/km</v>
      </c>
      <c r="I15" s="14">
        <f t="shared" si="1"/>
        <v>0.00017421296296296325</v>
      </c>
      <c r="J15" s="14">
        <f>G15-INDEX($G$5:$G$74,MATCH(D15,$D$5:$D$74,0))</f>
        <v>0.00013982638888888899</v>
      </c>
    </row>
    <row r="16" spans="1:10" s="10" customFormat="1" ht="15" customHeight="1">
      <c r="A16" s="13">
        <v>12</v>
      </c>
      <c r="B16" s="22" t="s">
        <v>68</v>
      </c>
      <c r="C16" s="22" t="s">
        <v>34</v>
      </c>
      <c r="D16" s="13" t="s">
        <v>69</v>
      </c>
      <c r="E16" s="22" t="s">
        <v>46</v>
      </c>
      <c r="F16" s="33">
        <v>0.0030098032407407404</v>
      </c>
      <c r="G16" s="33">
        <v>0.0030098032407407404</v>
      </c>
      <c r="H16" s="13" t="str">
        <f t="shared" si="0"/>
        <v>3.37/km</v>
      </c>
      <c r="I16" s="14">
        <f t="shared" si="1"/>
        <v>0.00019693287037037032</v>
      </c>
      <c r="J16" s="14">
        <f>G16-INDEX($G$5:$G$74,MATCH(D16,$D$5:$D$74,0))</f>
        <v>0</v>
      </c>
    </row>
    <row r="17" spans="1:10" s="10" customFormat="1" ht="15" customHeight="1">
      <c r="A17" s="13">
        <v>13</v>
      </c>
      <c r="B17" s="22" t="s">
        <v>70</v>
      </c>
      <c r="C17" s="22" t="s">
        <v>26</v>
      </c>
      <c r="D17" s="13" t="s">
        <v>71</v>
      </c>
      <c r="E17" s="22" t="s">
        <v>52</v>
      </c>
      <c r="F17" s="33">
        <v>0.003009398148148148</v>
      </c>
      <c r="G17" s="33">
        <v>0.003009398148148148</v>
      </c>
      <c r="H17" s="13" t="str">
        <f t="shared" si="0"/>
        <v>3.37/km</v>
      </c>
      <c r="I17" s="14">
        <f t="shared" si="1"/>
        <v>0.0001965277777777781</v>
      </c>
      <c r="J17" s="14">
        <f>G17-INDEX($G$5:$G$74,MATCH(D17,$D$5:$D$74,0))</f>
        <v>0</v>
      </c>
    </row>
    <row r="18" spans="1:10" s="10" customFormat="1" ht="15" customHeight="1">
      <c r="A18" s="13">
        <v>14</v>
      </c>
      <c r="B18" s="22" t="s">
        <v>72</v>
      </c>
      <c r="C18" s="22" t="s">
        <v>73</v>
      </c>
      <c r="D18" s="13" t="s">
        <v>69</v>
      </c>
      <c r="E18" s="22" t="s">
        <v>74</v>
      </c>
      <c r="F18" s="33">
        <v>0.0030444212962962964</v>
      </c>
      <c r="G18" s="33">
        <v>0.0030444212962962964</v>
      </c>
      <c r="H18" s="13" t="str">
        <f t="shared" si="0"/>
        <v>3.39/km</v>
      </c>
      <c r="I18" s="14">
        <f t="shared" si="1"/>
        <v>0.00023155092592592628</v>
      </c>
      <c r="J18" s="14">
        <f>G18-INDEX($G$5:$G$74,MATCH(D18,$D$5:$D$74,0))</f>
        <v>3.4618055555555964E-05</v>
      </c>
    </row>
    <row r="19" spans="1:10" s="10" customFormat="1" ht="15" customHeight="1">
      <c r="A19" s="13">
        <v>15</v>
      </c>
      <c r="B19" s="22" t="s">
        <v>75</v>
      </c>
      <c r="C19" s="22" t="s">
        <v>23</v>
      </c>
      <c r="D19" s="13" t="s">
        <v>71</v>
      </c>
      <c r="E19" s="22" t="s">
        <v>64</v>
      </c>
      <c r="F19" s="33">
        <v>0.0030442013888888893</v>
      </c>
      <c r="G19" s="33">
        <v>0.0030442013888888893</v>
      </c>
      <c r="H19" s="13" t="str">
        <f t="shared" si="0"/>
        <v>3.39/km</v>
      </c>
      <c r="I19" s="14">
        <f t="shared" si="1"/>
        <v>0.00023133101851851917</v>
      </c>
      <c r="J19" s="14">
        <f>G19-INDEX($G$5:$G$74,MATCH(D19,$D$5:$D$74,0))</f>
        <v>3.480324074074106E-05</v>
      </c>
    </row>
    <row r="20" spans="1:10" s="10" customFormat="1" ht="15" customHeight="1">
      <c r="A20" s="13">
        <v>16</v>
      </c>
      <c r="B20" s="22" t="s">
        <v>76</v>
      </c>
      <c r="C20" s="22" t="s">
        <v>77</v>
      </c>
      <c r="D20" s="13" t="s">
        <v>63</v>
      </c>
      <c r="E20" s="22" t="s">
        <v>50</v>
      </c>
      <c r="F20" s="33">
        <v>0.003067175925925926</v>
      </c>
      <c r="G20" s="33">
        <v>0.003067175925925926</v>
      </c>
      <c r="H20" s="13" t="str">
        <f t="shared" si="0"/>
        <v>3.41/km</v>
      </c>
      <c r="I20" s="14">
        <f t="shared" si="1"/>
        <v>0.0002543055555555558</v>
      </c>
      <c r="J20" s="14">
        <f>G20-INDEX($G$5:$G$74,MATCH(D20,$D$5:$D$74,0))</f>
        <v>9.263888888888863E-05</v>
      </c>
    </row>
    <row r="21" spans="1:10" s="10" customFormat="1" ht="15" customHeight="1">
      <c r="A21" s="13">
        <v>17</v>
      </c>
      <c r="B21" s="22" t="s">
        <v>78</v>
      </c>
      <c r="C21" s="22" t="s">
        <v>79</v>
      </c>
      <c r="D21" s="13" t="s">
        <v>71</v>
      </c>
      <c r="E21" s="22" t="s">
        <v>64</v>
      </c>
      <c r="F21" s="33">
        <v>0.0030910763888888893</v>
      </c>
      <c r="G21" s="33">
        <v>0.0030910763888888893</v>
      </c>
      <c r="H21" s="13" t="str">
        <f t="shared" si="0"/>
        <v>3.43/km</v>
      </c>
      <c r="I21" s="14">
        <f t="shared" si="1"/>
        <v>0.0002782060185185192</v>
      </c>
      <c r="J21" s="14">
        <f>G21-INDEX($G$5:$G$74,MATCH(D21,$D$5:$D$74,0))</f>
        <v>8.16782407407411E-05</v>
      </c>
    </row>
    <row r="22" spans="1:10" s="10" customFormat="1" ht="15" customHeight="1">
      <c r="A22" s="13">
        <v>18</v>
      </c>
      <c r="B22" s="22" t="s">
        <v>80</v>
      </c>
      <c r="C22" s="22" t="s">
        <v>81</v>
      </c>
      <c r="D22" s="13" t="s">
        <v>45</v>
      </c>
      <c r="E22" s="22" t="s">
        <v>59</v>
      </c>
      <c r="F22" s="33">
        <v>0.0031598958333333336</v>
      </c>
      <c r="G22" s="33">
        <v>0.0031598958333333336</v>
      </c>
      <c r="H22" s="13" t="str">
        <f t="shared" si="0"/>
        <v>3.48/km</v>
      </c>
      <c r="I22" s="14">
        <f t="shared" si="1"/>
        <v>0.0003470254629629635</v>
      </c>
      <c r="J22" s="14">
        <f>G22-INDEX($G$5:$G$74,MATCH(D22,$D$5:$D$74,0))</f>
        <v>0.0003470254629629635</v>
      </c>
    </row>
    <row r="23" spans="1:10" s="10" customFormat="1" ht="15" customHeight="1">
      <c r="A23" s="13">
        <v>19</v>
      </c>
      <c r="B23" s="22" t="s">
        <v>82</v>
      </c>
      <c r="C23" s="22" t="s">
        <v>39</v>
      </c>
      <c r="D23" s="13" t="s">
        <v>69</v>
      </c>
      <c r="E23" s="22" t="s">
        <v>83</v>
      </c>
      <c r="F23" s="33">
        <v>0.0031835185185185183</v>
      </c>
      <c r="G23" s="33">
        <v>0.0031835185185185183</v>
      </c>
      <c r="H23" s="13" t="str">
        <f t="shared" si="0"/>
        <v>3.49/km</v>
      </c>
      <c r="I23" s="14">
        <f t="shared" si="1"/>
        <v>0.00037064814814814816</v>
      </c>
      <c r="J23" s="14">
        <f>G23-INDEX($G$5:$G$74,MATCH(D23,$D$5:$D$74,0))</f>
        <v>0.00017371527777777784</v>
      </c>
    </row>
    <row r="24" spans="1:10" s="10" customFormat="1" ht="15" customHeight="1">
      <c r="A24" s="13">
        <v>20</v>
      </c>
      <c r="B24" s="22" t="s">
        <v>84</v>
      </c>
      <c r="C24" s="22" t="s">
        <v>22</v>
      </c>
      <c r="D24" s="13" t="s">
        <v>71</v>
      </c>
      <c r="E24" s="22" t="s">
        <v>50</v>
      </c>
      <c r="F24" s="33">
        <v>0.0031953125000000002</v>
      </c>
      <c r="G24" s="33">
        <v>0.0031953125000000002</v>
      </c>
      <c r="H24" s="13" t="str">
        <f t="shared" si="0"/>
        <v>3.50/km</v>
      </c>
      <c r="I24" s="14">
        <f t="shared" si="1"/>
        <v>0.00038244212962963015</v>
      </c>
      <c r="J24" s="14">
        <f>G24-INDEX($G$5:$G$74,MATCH(D24,$D$5:$D$74,0))</f>
        <v>0.00018591435185185204</v>
      </c>
    </row>
    <row r="25" spans="1:10" s="10" customFormat="1" ht="15" customHeight="1">
      <c r="A25" s="13">
        <v>21</v>
      </c>
      <c r="B25" s="22" t="s">
        <v>85</v>
      </c>
      <c r="C25" s="22" t="s">
        <v>86</v>
      </c>
      <c r="D25" s="13" t="s">
        <v>71</v>
      </c>
      <c r="E25" s="22" t="s">
        <v>59</v>
      </c>
      <c r="F25" s="33">
        <v>0.0031949421296296296</v>
      </c>
      <c r="G25" s="33">
        <v>0.0031949421296296296</v>
      </c>
      <c r="H25" s="13" t="str">
        <f t="shared" si="0"/>
        <v>3.50/km</v>
      </c>
      <c r="I25" s="14">
        <f t="shared" si="1"/>
        <v>0.0003820717592592595</v>
      </c>
      <c r="J25" s="14">
        <f>G25-INDEX($G$5:$G$74,MATCH(D25,$D$5:$D$74,0))</f>
        <v>0.0001855439814814814</v>
      </c>
    </row>
    <row r="26" spans="1:10" s="10" customFormat="1" ht="15" customHeight="1">
      <c r="A26" s="13">
        <v>22</v>
      </c>
      <c r="B26" s="22" t="s">
        <v>87</v>
      </c>
      <c r="C26" s="22" t="s">
        <v>88</v>
      </c>
      <c r="D26" s="13" t="s">
        <v>69</v>
      </c>
      <c r="E26" s="22" t="s">
        <v>89</v>
      </c>
      <c r="F26" s="33">
        <v>0.0032061574074074076</v>
      </c>
      <c r="G26" s="33">
        <v>0.0032061574074074076</v>
      </c>
      <c r="H26" s="13" t="str">
        <f t="shared" si="0"/>
        <v>3.51/km</v>
      </c>
      <c r="I26" s="14">
        <f t="shared" si="1"/>
        <v>0.0003932870370370375</v>
      </c>
      <c r="J26" s="14">
        <f>G26-INDEX($G$5:$G$74,MATCH(D26,$D$5:$D$74,0))</f>
        <v>0.00019635416666666716</v>
      </c>
    </row>
    <row r="27" spans="1:10" s="10" customFormat="1" ht="15" customHeight="1">
      <c r="A27" s="13">
        <v>23</v>
      </c>
      <c r="B27" s="22" t="s">
        <v>90</v>
      </c>
      <c r="C27" s="22" t="s">
        <v>22</v>
      </c>
      <c r="D27" s="13" t="s">
        <v>63</v>
      </c>
      <c r="E27" s="22" t="s">
        <v>50</v>
      </c>
      <c r="F27" s="33">
        <v>0.0032412384259259256</v>
      </c>
      <c r="G27" s="33">
        <v>0.0032412384259259256</v>
      </c>
      <c r="H27" s="13" t="str">
        <f t="shared" si="0"/>
        <v>3.53/km</v>
      </c>
      <c r="I27" s="14">
        <f t="shared" si="1"/>
        <v>0.00042836805555555553</v>
      </c>
      <c r="J27" s="14">
        <f>G27-INDEX($G$5:$G$74,MATCH(D27,$D$5:$D$74,0))</f>
        <v>0.00026670138888888837</v>
      </c>
    </row>
    <row r="28" spans="1:10" s="11" customFormat="1" ht="15" customHeight="1">
      <c r="A28" s="13">
        <v>24</v>
      </c>
      <c r="B28" s="22" t="s">
        <v>91</v>
      </c>
      <c r="C28" s="22" t="s">
        <v>20</v>
      </c>
      <c r="D28" s="13" t="s">
        <v>69</v>
      </c>
      <c r="E28" s="22" t="s">
        <v>74</v>
      </c>
      <c r="F28" s="33">
        <v>0.0032534027777777774</v>
      </c>
      <c r="G28" s="33">
        <v>0.0032534027777777774</v>
      </c>
      <c r="H28" s="13" t="str">
        <f t="shared" si="0"/>
        <v>3.54/km</v>
      </c>
      <c r="I28" s="14">
        <f t="shared" si="1"/>
        <v>0.0004405324074074073</v>
      </c>
      <c r="J28" s="14">
        <f>G28-INDEX($G$5:$G$74,MATCH(D28,$D$5:$D$74,0))</f>
        <v>0.00024359953703703696</v>
      </c>
    </row>
    <row r="29" spans="1:10" ht="15" customHeight="1">
      <c r="A29" s="13">
        <v>25</v>
      </c>
      <c r="B29" s="22" t="s">
        <v>92</v>
      </c>
      <c r="C29" s="22" t="s">
        <v>93</v>
      </c>
      <c r="D29" s="13" t="s">
        <v>49</v>
      </c>
      <c r="E29" s="22" t="s">
        <v>52</v>
      </c>
      <c r="F29" s="33">
        <v>0.0032648032407407413</v>
      </c>
      <c r="G29" s="33">
        <v>0.0032648032407407413</v>
      </c>
      <c r="H29" s="13" t="str">
        <f aca="true" t="shared" si="2" ref="H29:H54">TEXT(INT((HOUR(G29)*3600+MINUTE(G29)*60+SECOND(G29))/$J$3/60),"0")&amp;"."&amp;TEXT(MOD((HOUR(G29)*3600+MINUTE(G29)*60+SECOND(G29))/$J$3,60),"00")&amp;"/km"</f>
        <v>3.55/km</v>
      </c>
      <c r="I29" s="14">
        <f aca="true" t="shared" si="3" ref="I29:I54">G29-$G$5</f>
        <v>0.0004519328703703712</v>
      </c>
      <c r="J29" s="14">
        <f>G29-INDEX($G$5:$G$74,MATCH(D29,$D$5:$D$74,0))</f>
        <v>0.00044003472222222274</v>
      </c>
    </row>
    <row r="30" spans="1:10" ht="15" customHeight="1">
      <c r="A30" s="13">
        <v>26</v>
      </c>
      <c r="B30" s="22" t="s">
        <v>94</v>
      </c>
      <c r="C30" s="22" t="s">
        <v>12</v>
      </c>
      <c r="D30" s="13" t="s">
        <v>71</v>
      </c>
      <c r="E30" s="22" t="s">
        <v>74</v>
      </c>
      <c r="F30" s="33">
        <v>0.003310798611111111</v>
      </c>
      <c r="G30" s="33">
        <v>0.003310798611111111</v>
      </c>
      <c r="H30" s="13" t="str">
        <f t="shared" si="2"/>
        <v>3.58/km</v>
      </c>
      <c r="I30" s="14">
        <f t="shared" si="3"/>
        <v>0.0004979282407407411</v>
      </c>
      <c r="J30" s="14">
        <f>G30-INDEX($G$5:$G$74,MATCH(D30,$D$5:$D$74,0))</f>
        <v>0.00030140046296296295</v>
      </c>
    </row>
    <row r="31" spans="1:10" ht="15" customHeight="1">
      <c r="A31" s="13">
        <v>27</v>
      </c>
      <c r="B31" s="22" t="s">
        <v>95</v>
      </c>
      <c r="C31" s="22" t="s">
        <v>27</v>
      </c>
      <c r="D31" s="13" t="s">
        <v>49</v>
      </c>
      <c r="E31" s="22" t="s">
        <v>89</v>
      </c>
      <c r="F31" s="33">
        <v>0.0033340972222222222</v>
      </c>
      <c r="G31" s="33">
        <v>0.0033340972222222222</v>
      </c>
      <c r="H31" s="13" t="str">
        <f t="shared" si="2"/>
        <v>4.00/km</v>
      </c>
      <c r="I31" s="14">
        <f t="shared" si="3"/>
        <v>0.0005212268518518521</v>
      </c>
      <c r="J31" s="14">
        <f>G31-INDEX($G$5:$G$74,MATCH(D31,$D$5:$D$74,0))</f>
        <v>0.0005093287037037037</v>
      </c>
    </row>
    <row r="32" spans="1:10" ht="15" customHeight="1">
      <c r="A32" s="13">
        <v>28</v>
      </c>
      <c r="B32" s="22" t="s">
        <v>96</v>
      </c>
      <c r="C32" s="22" t="s">
        <v>39</v>
      </c>
      <c r="D32" s="13" t="s">
        <v>69</v>
      </c>
      <c r="E32" s="22" t="s">
        <v>83</v>
      </c>
      <c r="F32" s="33">
        <v>0.0033453009259259256</v>
      </c>
      <c r="G32" s="33">
        <v>0.0033453009259259256</v>
      </c>
      <c r="H32" s="13" t="str">
        <f t="shared" si="2"/>
        <v>4.01/km</v>
      </c>
      <c r="I32" s="14">
        <f t="shared" si="3"/>
        <v>0.0005324305555555555</v>
      </c>
      <c r="J32" s="14">
        <f>G32-INDEX($G$5:$G$74,MATCH(D32,$D$5:$D$74,0))</f>
        <v>0.0003354976851851852</v>
      </c>
    </row>
    <row r="33" spans="1:10" ht="15" customHeight="1">
      <c r="A33" s="13">
        <v>29</v>
      </c>
      <c r="B33" s="22" t="s">
        <v>97</v>
      </c>
      <c r="C33" s="22" t="s">
        <v>38</v>
      </c>
      <c r="D33" s="13" t="s">
        <v>63</v>
      </c>
      <c r="E33" s="22" t="s">
        <v>64</v>
      </c>
      <c r="F33" s="33">
        <v>0.0033574884259259257</v>
      </c>
      <c r="G33" s="33">
        <v>0.0033574884259259257</v>
      </c>
      <c r="H33" s="13" t="str">
        <f t="shared" si="2"/>
        <v>4.02/km</v>
      </c>
      <c r="I33" s="14">
        <f t="shared" si="3"/>
        <v>0.0005446180555555556</v>
      </c>
      <c r="J33" s="14">
        <f>G33-INDEX($G$5:$G$74,MATCH(D33,$D$5:$D$74,0))</f>
        <v>0.0003829513888888884</v>
      </c>
    </row>
    <row r="34" spans="1:10" ht="15" customHeight="1">
      <c r="A34" s="13">
        <v>30</v>
      </c>
      <c r="B34" s="22" t="s">
        <v>98</v>
      </c>
      <c r="C34" s="22" t="s">
        <v>35</v>
      </c>
      <c r="D34" s="13" t="s">
        <v>63</v>
      </c>
      <c r="E34" s="22" t="s">
        <v>99</v>
      </c>
      <c r="F34" s="33">
        <v>0.003402847222222222</v>
      </c>
      <c r="G34" s="33">
        <v>0.003402847222222222</v>
      </c>
      <c r="H34" s="13" t="str">
        <f t="shared" si="2"/>
        <v>4.05/km</v>
      </c>
      <c r="I34" s="14">
        <f t="shared" si="3"/>
        <v>0.000589976851851852</v>
      </c>
      <c r="J34" s="14">
        <f>G34-INDEX($G$5:$G$74,MATCH(D34,$D$5:$D$74,0))</f>
        <v>0.0004283101851851848</v>
      </c>
    </row>
    <row r="35" spans="1:10" ht="15" customHeight="1">
      <c r="A35" s="13">
        <v>31</v>
      </c>
      <c r="B35" s="22" t="s">
        <v>37</v>
      </c>
      <c r="C35" s="22" t="s">
        <v>41</v>
      </c>
      <c r="D35" s="13" t="s">
        <v>69</v>
      </c>
      <c r="E35" s="22" t="s">
        <v>74</v>
      </c>
      <c r="F35" s="33">
        <v>0.003415358796296296</v>
      </c>
      <c r="G35" s="33">
        <v>0.003415358796296296</v>
      </c>
      <c r="H35" s="13" t="str">
        <f t="shared" si="2"/>
        <v>4.06/km</v>
      </c>
      <c r="I35" s="14">
        <f t="shared" si="3"/>
        <v>0.000602488425925926</v>
      </c>
      <c r="J35" s="14">
        <f>G35-INDEX($G$5:$G$74,MATCH(D35,$D$5:$D$74,0))</f>
        <v>0.0004055555555555557</v>
      </c>
    </row>
    <row r="36" spans="1:10" ht="15" customHeight="1">
      <c r="A36" s="13">
        <v>32</v>
      </c>
      <c r="B36" s="22" t="s">
        <v>40</v>
      </c>
      <c r="C36" s="22" t="s">
        <v>31</v>
      </c>
      <c r="D36" s="13" t="s">
        <v>63</v>
      </c>
      <c r="E36" s="22" t="s">
        <v>100</v>
      </c>
      <c r="F36" s="33">
        <v>0.0034146064814814816</v>
      </c>
      <c r="G36" s="33">
        <v>0.0034146064814814816</v>
      </c>
      <c r="H36" s="13" t="str">
        <f t="shared" si="2"/>
        <v>4.06/km</v>
      </c>
      <c r="I36" s="14">
        <f t="shared" si="3"/>
        <v>0.0006017361111111115</v>
      </c>
      <c r="J36" s="14">
        <f>G36-INDEX($G$5:$G$74,MATCH(D36,$D$5:$D$74,0))</f>
        <v>0.0004400694444444443</v>
      </c>
    </row>
    <row r="37" spans="1:10" ht="15" customHeight="1">
      <c r="A37" s="13">
        <v>33</v>
      </c>
      <c r="B37" s="22" t="s">
        <v>101</v>
      </c>
      <c r="C37" s="22" t="s">
        <v>12</v>
      </c>
      <c r="D37" s="13" t="s">
        <v>49</v>
      </c>
      <c r="E37" s="22" t="s">
        <v>59</v>
      </c>
      <c r="F37" s="33">
        <v>0.0034150115740740738</v>
      </c>
      <c r="G37" s="33">
        <v>0.0034150115740740738</v>
      </c>
      <c r="H37" s="13" t="str">
        <f t="shared" si="2"/>
        <v>4.06/km</v>
      </c>
      <c r="I37" s="14">
        <f t="shared" si="3"/>
        <v>0.0006021412037037037</v>
      </c>
      <c r="J37" s="14">
        <f>G37-INDEX($G$5:$G$74,MATCH(D37,$D$5:$D$74,0))</f>
        <v>0.0005902430555555552</v>
      </c>
    </row>
    <row r="38" spans="1:10" ht="15" customHeight="1">
      <c r="A38" s="13">
        <v>34</v>
      </c>
      <c r="B38" s="22" t="s">
        <v>102</v>
      </c>
      <c r="C38" s="22" t="s">
        <v>42</v>
      </c>
      <c r="D38" s="13" t="s">
        <v>55</v>
      </c>
      <c r="E38" s="22" t="s">
        <v>103</v>
      </c>
      <c r="F38" s="33">
        <v>0.0034727314814814816</v>
      </c>
      <c r="G38" s="33">
        <v>0.0034727314814814816</v>
      </c>
      <c r="H38" s="13" t="str">
        <f t="shared" si="2"/>
        <v>4.10/km</v>
      </c>
      <c r="I38" s="14">
        <f t="shared" si="3"/>
        <v>0.0006598611111111115</v>
      </c>
      <c r="J38" s="14">
        <f>G38-INDEX($G$5:$G$74,MATCH(D38,$D$5:$D$74,0))</f>
        <v>0.0006254745370370372</v>
      </c>
    </row>
    <row r="39" spans="1:10" ht="15" customHeight="1">
      <c r="A39" s="13">
        <v>35</v>
      </c>
      <c r="B39" s="22" t="s">
        <v>104</v>
      </c>
      <c r="C39" s="22" t="s">
        <v>105</v>
      </c>
      <c r="D39" s="13" t="s">
        <v>71</v>
      </c>
      <c r="E39" s="22" t="s">
        <v>89</v>
      </c>
      <c r="F39" s="33">
        <v>0.0034730902777777776</v>
      </c>
      <c r="G39" s="33">
        <v>0.0034730902777777776</v>
      </c>
      <c r="H39" s="13" t="str">
        <f t="shared" si="2"/>
        <v>4.10/km</v>
      </c>
      <c r="I39" s="14">
        <f t="shared" si="3"/>
        <v>0.0006602199074074075</v>
      </c>
      <c r="J39" s="14">
        <f>G39-INDEX($G$5:$G$74,MATCH(D39,$D$5:$D$74,0))</f>
        <v>0.00046369212962962944</v>
      </c>
    </row>
    <row r="40" spans="1:10" ht="15" customHeight="1">
      <c r="A40" s="13">
        <v>36</v>
      </c>
      <c r="B40" s="22" t="s">
        <v>106</v>
      </c>
      <c r="C40" s="22" t="s">
        <v>43</v>
      </c>
      <c r="D40" s="13" t="s">
        <v>107</v>
      </c>
      <c r="E40" s="22" t="s">
        <v>59</v>
      </c>
      <c r="F40" s="33">
        <v>0.003473020833333333</v>
      </c>
      <c r="G40" s="33">
        <v>0.003473020833333333</v>
      </c>
      <c r="H40" s="13" t="str">
        <f t="shared" si="2"/>
        <v>4.10/km</v>
      </c>
      <c r="I40" s="14">
        <f t="shared" si="3"/>
        <v>0.0006601504629629631</v>
      </c>
      <c r="J40" s="14">
        <f>G40-INDEX($G$5:$G$74,MATCH(D40,$D$5:$D$74,0))</f>
        <v>0</v>
      </c>
    </row>
    <row r="41" spans="1:10" ht="15" customHeight="1">
      <c r="A41" s="13">
        <v>37</v>
      </c>
      <c r="B41" s="22" t="s">
        <v>108</v>
      </c>
      <c r="C41" s="22" t="s">
        <v>11</v>
      </c>
      <c r="D41" s="13" t="s">
        <v>49</v>
      </c>
      <c r="E41" s="22" t="s">
        <v>83</v>
      </c>
      <c r="F41" s="33">
        <v>0.003507881944444445</v>
      </c>
      <c r="G41" s="33">
        <v>0.003507881944444445</v>
      </c>
      <c r="H41" s="13" t="str">
        <f t="shared" si="2"/>
        <v>4.13/km</v>
      </c>
      <c r="I41" s="14">
        <f t="shared" si="3"/>
        <v>0.0006950115740740749</v>
      </c>
      <c r="J41" s="14">
        <f>G41-INDEX($G$5:$G$74,MATCH(D41,$D$5:$D$74,0))</f>
        <v>0.0006831134259259264</v>
      </c>
    </row>
    <row r="42" spans="1:10" ht="15" customHeight="1">
      <c r="A42" s="13">
        <v>38</v>
      </c>
      <c r="B42" s="22" t="s">
        <v>109</v>
      </c>
      <c r="C42" s="22" t="s">
        <v>28</v>
      </c>
      <c r="D42" s="13" t="s">
        <v>49</v>
      </c>
      <c r="E42" s="22" t="s">
        <v>83</v>
      </c>
      <c r="F42" s="33">
        <v>0.0035310763888888887</v>
      </c>
      <c r="G42" s="33">
        <v>0.0035310763888888887</v>
      </c>
      <c r="H42" s="13" t="str">
        <f t="shared" si="2"/>
        <v>4.14/km</v>
      </c>
      <c r="I42" s="14">
        <f t="shared" si="3"/>
        <v>0.0007182060185185186</v>
      </c>
      <c r="J42" s="14">
        <f>G42-INDEX($G$5:$G$74,MATCH(D42,$D$5:$D$74,0))</f>
        <v>0.0007063078703703702</v>
      </c>
    </row>
    <row r="43" spans="1:10" ht="15" customHeight="1">
      <c r="A43" s="13">
        <v>39</v>
      </c>
      <c r="B43" s="22" t="s">
        <v>110</v>
      </c>
      <c r="C43" s="22" t="s">
        <v>111</v>
      </c>
      <c r="D43" s="13" t="s">
        <v>71</v>
      </c>
      <c r="E43" s="22" t="s">
        <v>64</v>
      </c>
      <c r="F43" s="33">
        <v>0.0035418518518518516</v>
      </c>
      <c r="G43" s="33">
        <v>0.0035418518518518516</v>
      </c>
      <c r="H43" s="13" t="str">
        <f t="shared" si="2"/>
        <v>4.15/km</v>
      </c>
      <c r="I43" s="14">
        <f t="shared" si="3"/>
        <v>0.0007289814814814815</v>
      </c>
      <c r="J43" s="14">
        <f>G43-INDEX($G$5:$G$74,MATCH(D43,$D$5:$D$74,0))</f>
        <v>0.0005324537037037034</v>
      </c>
    </row>
    <row r="44" spans="1:10" ht="15" customHeight="1">
      <c r="A44" s="13">
        <v>40</v>
      </c>
      <c r="B44" s="22" t="s">
        <v>112</v>
      </c>
      <c r="C44" s="22" t="s">
        <v>11</v>
      </c>
      <c r="D44" s="13" t="s">
        <v>69</v>
      </c>
      <c r="E44" s="22" t="s">
        <v>74</v>
      </c>
      <c r="F44" s="33">
        <v>0.0035538194444444445</v>
      </c>
      <c r="G44" s="33">
        <v>0.0035538194444444445</v>
      </c>
      <c r="H44" s="13" t="str">
        <f t="shared" si="2"/>
        <v>4.16/km</v>
      </c>
      <c r="I44" s="14">
        <f t="shared" si="3"/>
        <v>0.0007409490740740744</v>
      </c>
      <c r="J44" s="14">
        <f>G44-INDEX($G$5:$G$74,MATCH(D44,$D$5:$D$74,0))</f>
        <v>0.0005440162037037041</v>
      </c>
    </row>
    <row r="45" spans="1:10" ht="15" customHeight="1">
      <c r="A45" s="13">
        <v>41</v>
      </c>
      <c r="B45" s="22" t="s">
        <v>113</v>
      </c>
      <c r="C45" s="22" t="s">
        <v>114</v>
      </c>
      <c r="D45" s="13" t="s">
        <v>107</v>
      </c>
      <c r="E45" s="22" t="s">
        <v>83</v>
      </c>
      <c r="F45" s="33">
        <v>0.003565648148148148</v>
      </c>
      <c r="G45" s="33">
        <v>0.003565648148148148</v>
      </c>
      <c r="H45" s="13" t="str">
        <f t="shared" si="2"/>
        <v>4.17/km</v>
      </c>
      <c r="I45" s="14">
        <f t="shared" si="3"/>
        <v>0.000752777777777778</v>
      </c>
      <c r="J45" s="14">
        <f>G45-INDEX($G$5:$G$74,MATCH(D45,$D$5:$D$74,0))</f>
        <v>9.262731481481492E-05</v>
      </c>
    </row>
    <row r="46" spans="1:10" ht="15" customHeight="1">
      <c r="A46" s="13">
        <v>42</v>
      </c>
      <c r="B46" s="22" t="s">
        <v>40</v>
      </c>
      <c r="C46" s="22" t="s">
        <v>115</v>
      </c>
      <c r="D46" s="13" t="s">
        <v>63</v>
      </c>
      <c r="E46" s="22" t="s">
        <v>100</v>
      </c>
      <c r="F46" s="33">
        <v>0.003565648148148148</v>
      </c>
      <c r="G46" s="33">
        <v>0.003565648148148148</v>
      </c>
      <c r="H46" s="13" t="str">
        <f t="shared" si="2"/>
        <v>4.17/km</v>
      </c>
      <c r="I46" s="14">
        <f t="shared" si="3"/>
        <v>0.000752777777777778</v>
      </c>
      <c r="J46" s="14">
        <f>G46-INDEX($G$5:$G$74,MATCH(D46,$D$5:$D$74,0))</f>
        <v>0.0005911111111111108</v>
      </c>
    </row>
    <row r="47" spans="1:10" ht="15" customHeight="1">
      <c r="A47" s="13">
        <v>43</v>
      </c>
      <c r="B47" s="22" t="s">
        <v>116</v>
      </c>
      <c r="C47" s="22" t="s">
        <v>117</v>
      </c>
      <c r="D47" s="13" t="s">
        <v>49</v>
      </c>
      <c r="E47" s="22" t="s">
        <v>103</v>
      </c>
      <c r="F47" s="33">
        <v>0.0035879976851851854</v>
      </c>
      <c r="G47" s="33">
        <v>0.0035879976851851854</v>
      </c>
      <c r="H47" s="13" t="str">
        <f t="shared" si="2"/>
        <v>4.18/km</v>
      </c>
      <c r="I47" s="14">
        <f t="shared" si="3"/>
        <v>0.0007751273148148153</v>
      </c>
      <c r="J47" s="14">
        <f>G47-INDEX($G$5:$G$74,MATCH(D47,$D$5:$D$74,0))</f>
        <v>0.0007632291666666668</v>
      </c>
    </row>
    <row r="48" spans="1:10" ht="15" customHeight="1">
      <c r="A48" s="13">
        <v>44</v>
      </c>
      <c r="B48" s="22" t="s">
        <v>118</v>
      </c>
      <c r="C48" s="22" t="s">
        <v>119</v>
      </c>
      <c r="D48" s="13" t="s">
        <v>69</v>
      </c>
      <c r="E48" s="22" t="s">
        <v>99</v>
      </c>
      <c r="F48" s="33">
        <v>0.003599965277777778</v>
      </c>
      <c r="G48" s="33">
        <v>0.003599965277777778</v>
      </c>
      <c r="H48" s="13" t="str">
        <f t="shared" si="2"/>
        <v>4.19/km</v>
      </c>
      <c r="I48" s="14">
        <f t="shared" si="3"/>
        <v>0.0007870949074074078</v>
      </c>
      <c r="J48" s="14">
        <f>G48-INDEX($G$5:$G$74,MATCH(D48,$D$5:$D$74,0))</f>
        <v>0.0005901620370370375</v>
      </c>
    </row>
    <row r="49" spans="1:10" ht="15" customHeight="1">
      <c r="A49" s="13">
        <v>45</v>
      </c>
      <c r="B49" s="22" t="s">
        <v>120</v>
      </c>
      <c r="C49" s="22" t="s">
        <v>18</v>
      </c>
      <c r="D49" s="13" t="s">
        <v>49</v>
      </c>
      <c r="E49" s="22" t="s">
        <v>100</v>
      </c>
      <c r="F49" s="33">
        <v>0.0036582060185185185</v>
      </c>
      <c r="G49" s="33">
        <v>0.0036582060185185185</v>
      </c>
      <c r="H49" s="13" t="str">
        <f t="shared" si="2"/>
        <v>4.23/km</v>
      </c>
      <c r="I49" s="14">
        <f t="shared" si="3"/>
        <v>0.0008453356481481484</v>
      </c>
      <c r="J49" s="14">
        <f>G49-INDEX($G$5:$G$74,MATCH(D49,$D$5:$D$74,0))</f>
        <v>0.0008334375</v>
      </c>
    </row>
    <row r="50" spans="1:10" ht="15" customHeight="1">
      <c r="A50" s="13">
        <v>46</v>
      </c>
      <c r="B50" s="22" t="s">
        <v>121</v>
      </c>
      <c r="C50" s="22" t="s">
        <v>21</v>
      </c>
      <c r="D50" s="13" t="s">
        <v>49</v>
      </c>
      <c r="E50" s="22" t="s">
        <v>100</v>
      </c>
      <c r="F50" s="33">
        <v>0.0037847916666666668</v>
      </c>
      <c r="G50" s="33">
        <v>0.0037847916666666668</v>
      </c>
      <c r="H50" s="13" t="str">
        <f t="shared" si="2"/>
        <v>4.33/km</v>
      </c>
      <c r="I50" s="14">
        <f t="shared" si="3"/>
        <v>0.0009719212962962967</v>
      </c>
      <c r="J50" s="14">
        <f>G50-INDEX($G$5:$G$74,MATCH(D50,$D$5:$D$74,0))</f>
        <v>0.0009600231481481482</v>
      </c>
    </row>
    <row r="51" spans="1:10" ht="15" customHeight="1">
      <c r="A51" s="13">
        <v>47</v>
      </c>
      <c r="B51" s="22" t="s">
        <v>122</v>
      </c>
      <c r="C51" s="22" t="s">
        <v>20</v>
      </c>
      <c r="D51" s="13" t="s">
        <v>71</v>
      </c>
      <c r="E51" s="22" t="s">
        <v>89</v>
      </c>
      <c r="F51" s="33">
        <v>0.003819953703703704</v>
      </c>
      <c r="G51" s="33">
        <v>0.003819953703703704</v>
      </c>
      <c r="H51" s="13" t="str">
        <f t="shared" si="2"/>
        <v>4.35/km</v>
      </c>
      <c r="I51" s="14">
        <f t="shared" si="3"/>
        <v>0.0010070833333333338</v>
      </c>
      <c r="J51" s="14">
        <f>G51-INDEX($G$5:$G$74,MATCH(D51,$D$5:$D$74,0))</f>
        <v>0.0008105555555555557</v>
      </c>
    </row>
    <row r="52" spans="1:10" ht="15" customHeight="1">
      <c r="A52" s="13">
        <v>48</v>
      </c>
      <c r="B52" s="22" t="s">
        <v>123</v>
      </c>
      <c r="C52" s="22" t="s">
        <v>124</v>
      </c>
      <c r="D52" s="13" t="s">
        <v>45</v>
      </c>
      <c r="E52" s="22" t="s">
        <v>89</v>
      </c>
      <c r="F52" s="33">
        <v>0.0038203124999999995</v>
      </c>
      <c r="G52" s="33">
        <v>0.0038203124999999995</v>
      </c>
      <c r="H52" s="13" t="str">
        <f t="shared" si="2"/>
        <v>4.35/km</v>
      </c>
      <c r="I52" s="14">
        <f t="shared" si="3"/>
        <v>0.0010074421296296294</v>
      </c>
      <c r="J52" s="14">
        <f>G52-INDEX($G$5:$G$74,MATCH(D52,$D$5:$D$74,0))</f>
        <v>0.0010074421296296294</v>
      </c>
    </row>
    <row r="53" spans="1:10" ht="15" customHeight="1">
      <c r="A53" s="13">
        <v>49</v>
      </c>
      <c r="B53" s="22" t="s">
        <v>125</v>
      </c>
      <c r="C53" s="22" t="s">
        <v>32</v>
      </c>
      <c r="D53" s="13" t="s">
        <v>49</v>
      </c>
      <c r="E53" s="22" t="s">
        <v>103</v>
      </c>
      <c r="F53" s="33">
        <v>0.0038315625</v>
      </c>
      <c r="G53" s="33">
        <v>0.0038315625</v>
      </c>
      <c r="H53" s="13" t="str">
        <f t="shared" si="2"/>
        <v>4.36/km</v>
      </c>
      <c r="I53" s="14">
        <f t="shared" si="3"/>
        <v>0.0010186921296296298</v>
      </c>
      <c r="J53" s="14">
        <f>G53-INDEX($G$5:$G$74,MATCH(D53,$D$5:$D$74,0))</f>
        <v>0.0010067939814814813</v>
      </c>
    </row>
    <row r="54" spans="1:10" ht="15" customHeight="1">
      <c r="A54" s="13">
        <v>50</v>
      </c>
      <c r="B54" s="22" t="s">
        <v>126</v>
      </c>
      <c r="C54" s="22" t="s">
        <v>16</v>
      </c>
      <c r="D54" s="13" t="s">
        <v>69</v>
      </c>
      <c r="E54" s="22" t="s">
        <v>99</v>
      </c>
      <c r="F54" s="33">
        <v>0.0039008564814814813</v>
      </c>
      <c r="G54" s="33">
        <v>0.0039008564814814813</v>
      </c>
      <c r="H54" s="13" t="str">
        <f t="shared" si="2"/>
        <v>4.41/km</v>
      </c>
      <c r="I54" s="14">
        <f t="shared" si="3"/>
        <v>0.0010879861111111112</v>
      </c>
      <c r="J54" s="14">
        <f>G54-INDEX($G$5:$G$74,MATCH(D54,$D$5:$D$74,0))</f>
        <v>0.0008910532407407409</v>
      </c>
    </row>
    <row r="55" spans="1:10" ht="15" customHeight="1">
      <c r="A55" s="13">
        <v>51</v>
      </c>
      <c r="B55" s="22" t="s">
        <v>37</v>
      </c>
      <c r="C55" s="22" t="s">
        <v>14</v>
      </c>
      <c r="D55" s="13" t="s">
        <v>49</v>
      </c>
      <c r="E55" s="22" t="s">
        <v>100</v>
      </c>
      <c r="F55" s="33">
        <v>0.003958946759259259</v>
      </c>
      <c r="G55" s="33">
        <v>0.003958946759259259</v>
      </c>
      <c r="H55" s="13" t="str">
        <f aca="true" t="shared" si="4" ref="H55:H65">TEXT(INT((HOUR(G55)*3600+MINUTE(G55)*60+SECOND(G55))/$J$3/60),"0")&amp;"."&amp;TEXT(MOD((HOUR(G55)*3600+MINUTE(G55)*60+SECOND(G55))/$J$3,60),"00")&amp;"/km"</f>
        <v>4.45/km</v>
      </c>
      <c r="I55" s="14">
        <f aca="true" t="shared" si="5" ref="I55:I65">G55-$G$5</f>
        <v>0.0011460763888888892</v>
      </c>
      <c r="J55" s="14">
        <f>G55-INDEX($G$5:$G$74,MATCH(D55,$D$5:$D$74,0))</f>
        <v>0.0011341782407407407</v>
      </c>
    </row>
    <row r="56" spans="1:10" ht="15" customHeight="1">
      <c r="A56" s="13">
        <v>52</v>
      </c>
      <c r="B56" s="22" t="s">
        <v>68</v>
      </c>
      <c r="C56" s="22" t="s">
        <v>30</v>
      </c>
      <c r="D56" s="13" t="s">
        <v>107</v>
      </c>
      <c r="E56" s="22" t="s">
        <v>99</v>
      </c>
      <c r="F56" s="33">
        <v>0.003994039351851852</v>
      </c>
      <c r="G56" s="33">
        <v>0.003994039351851852</v>
      </c>
      <c r="H56" s="13" t="str">
        <f t="shared" si="4"/>
        <v>4.48/km</v>
      </c>
      <c r="I56" s="14">
        <f t="shared" si="5"/>
        <v>0.0011811689814814818</v>
      </c>
      <c r="J56" s="14">
        <f>G56-INDEX($G$5:$G$74,MATCH(D56,$D$5:$D$74,0))</f>
        <v>0.0005210185185185187</v>
      </c>
    </row>
    <row r="57" spans="1:10" ht="15" customHeight="1">
      <c r="A57" s="13">
        <v>53</v>
      </c>
      <c r="B57" s="22" t="s">
        <v>127</v>
      </c>
      <c r="C57" s="22" t="s">
        <v>29</v>
      </c>
      <c r="D57" s="13" t="s">
        <v>128</v>
      </c>
      <c r="E57" s="22" t="s">
        <v>99</v>
      </c>
      <c r="F57" s="33">
        <v>0.004051469907407407</v>
      </c>
      <c r="G57" s="33">
        <v>0.004051469907407407</v>
      </c>
      <c r="H57" s="13" t="str">
        <f t="shared" si="4"/>
        <v>4.52/km</v>
      </c>
      <c r="I57" s="14">
        <f t="shared" si="5"/>
        <v>0.0012385995370370372</v>
      </c>
      <c r="J57" s="14">
        <f>G57-INDEX($G$5:$G$74,MATCH(D57,$D$5:$D$74,0))</f>
        <v>0</v>
      </c>
    </row>
    <row r="58" spans="1:10" ht="15" customHeight="1">
      <c r="A58" s="13">
        <v>54</v>
      </c>
      <c r="B58" s="22" t="s">
        <v>129</v>
      </c>
      <c r="C58" s="22" t="s">
        <v>24</v>
      </c>
      <c r="D58" s="13" t="s">
        <v>107</v>
      </c>
      <c r="E58" s="22" t="s">
        <v>130</v>
      </c>
      <c r="F58" s="33">
        <v>0.004144421296296296</v>
      </c>
      <c r="G58" s="33">
        <v>0.004144421296296296</v>
      </c>
      <c r="H58" s="13" t="str">
        <f t="shared" si="4"/>
        <v>4.58/km</v>
      </c>
      <c r="I58" s="14">
        <f t="shared" si="5"/>
        <v>0.0013315509259259261</v>
      </c>
      <c r="J58" s="14">
        <f>G58-INDEX($G$5:$G$74,MATCH(D58,$D$5:$D$74,0))</f>
        <v>0.000671400462962963</v>
      </c>
    </row>
    <row r="59" spans="1:10" ht="15" customHeight="1">
      <c r="A59" s="13">
        <v>55</v>
      </c>
      <c r="B59" s="22" t="s">
        <v>131</v>
      </c>
      <c r="C59" s="22" t="s">
        <v>132</v>
      </c>
      <c r="D59" s="13" t="s">
        <v>107</v>
      </c>
      <c r="E59" s="22" t="s">
        <v>130</v>
      </c>
      <c r="F59" s="33">
        <v>0.004179259259259259</v>
      </c>
      <c r="G59" s="33">
        <v>0.004179259259259259</v>
      </c>
      <c r="H59" s="13" t="str">
        <f t="shared" si="4"/>
        <v>5.01/km</v>
      </c>
      <c r="I59" s="14">
        <f t="shared" si="5"/>
        <v>0.0013663888888888892</v>
      </c>
      <c r="J59" s="14">
        <f>G59-INDEX($G$5:$G$74,MATCH(D59,$D$5:$D$74,0))</f>
        <v>0.0007062384259259261</v>
      </c>
    </row>
    <row r="60" spans="1:10" ht="15" customHeight="1">
      <c r="A60" s="13">
        <v>56</v>
      </c>
      <c r="B60" s="22" t="s">
        <v>133</v>
      </c>
      <c r="C60" s="22" t="s">
        <v>134</v>
      </c>
      <c r="D60" s="13" t="s">
        <v>107</v>
      </c>
      <c r="E60" s="22" t="s">
        <v>103</v>
      </c>
      <c r="F60" s="33">
        <v>0.004202106481481482</v>
      </c>
      <c r="G60" s="33">
        <v>0.004202106481481482</v>
      </c>
      <c r="H60" s="13" t="str">
        <f t="shared" si="4"/>
        <v>5.03/km</v>
      </c>
      <c r="I60" s="14">
        <f t="shared" si="5"/>
        <v>0.001389236111111112</v>
      </c>
      <c r="J60" s="14">
        <f>G60-INDEX($G$5:$G$74,MATCH(D60,$D$5:$D$74,0))</f>
        <v>0.0007290856481481488</v>
      </c>
    </row>
    <row r="61" spans="1:10" ht="15" customHeight="1">
      <c r="A61" s="18">
        <v>57</v>
      </c>
      <c r="B61" s="24" t="s">
        <v>135</v>
      </c>
      <c r="C61" s="24" t="s">
        <v>136</v>
      </c>
      <c r="D61" s="18" t="s">
        <v>137</v>
      </c>
      <c r="E61" s="24" t="s">
        <v>138</v>
      </c>
      <c r="F61" s="35">
        <v>0.00422550925925926</v>
      </c>
      <c r="G61" s="35">
        <v>0.00422550925925926</v>
      </c>
      <c r="H61" s="18" t="str">
        <f t="shared" si="4"/>
        <v>5.04/km</v>
      </c>
      <c r="I61" s="19">
        <f t="shared" si="5"/>
        <v>0.0014126388888888895</v>
      </c>
      <c r="J61" s="19">
        <f>G61-INDEX($G$5:$G$74,MATCH(D61,$D$5:$D$74,0))</f>
        <v>0</v>
      </c>
    </row>
    <row r="62" spans="1:10" ht="15" customHeight="1">
      <c r="A62" s="18">
        <v>58</v>
      </c>
      <c r="B62" s="24" t="s">
        <v>139</v>
      </c>
      <c r="C62" s="24" t="s">
        <v>41</v>
      </c>
      <c r="D62" s="18" t="s">
        <v>69</v>
      </c>
      <c r="E62" s="24" t="s">
        <v>138</v>
      </c>
      <c r="F62" s="35">
        <v>0.004236620370370371</v>
      </c>
      <c r="G62" s="35">
        <v>0.004236620370370371</v>
      </c>
      <c r="H62" s="18" t="str">
        <f t="shared" si="4"/>
        <v>5.05/km</v>
      </c>
      <c r="I62" s="19">
        <f t="shared" si="5"/>
        <v>0.0014237500000000005</v>
      </c>
      <c r="J62" s="19">
        <f>G62-INDEX($G$5:$G$74,MATCH(D62,$D$5:$D$74,0))</f>
        <v>0.0012268171296296302</v>
      </c>
    </row>
    <row r="63" spans="1:10" ht="15" customHeight="1">
      <c r="A63" s="18">
        <v>59</v>
      </c>
      <c r="B63" s="24" t="s">
        <v>140</v>
      </c>
      <c r="C63" s="24" t="s">
        <v>17</v>
      </c>
      <c r="D63" s="18" t="s">
        <v>49</v>
      </c>
      <c r="E63" s="24" t="s">
        <v>138</v>
      </c>
      <c r="F63" s="35">
        <v>0.0042829861111111115</v>
      </c>
      <c r="G63" s="35">
        <v>0.0042829861111111115</v>
      </c>
      <c r="H63" s="18" t="str">
        <f t="shared" si="4"/>
        <v>5.08/km</v>
      </c>
      <c r="I63" s="19">
        <f t="shared" si="5"/>
        <v>0.0014701157407407415</v>
      </c>
      <c r="J63" s="19">
        <f>G63-INDEX($G$5:$G$74,MATCH(D63,$D$5:$D$74,0))</f>
        <v>0.001458217592592593</v>
      </c>
    </row>
    <row r="64" spans="1:10" ht="15" customHeight="1">
      <c r="A64" s="13">
        <v>60</v>
      </c>
      <c r="B64" s="22" t="s">
        <v>141</v>
      </c>
      <c r="C64" s="22" t="s">
        <v>142</v>
      </c>
      <c r="D64" s="13" t="s">
        <v>71</v>
      </c>
      <c r="E64" s="22" t="s">
        <v>130</v>
      </c>
      <c r="F64" s="33">
        <v>0.004410162037037037</v>
      </c>
      <c r="G64" s="33">
        <v>0.004410162037037037</v>
      </c>
      <c r="H64" s="13" t="str">
        <f t="shared" si="4"/>
        <v>5.18/km</v>
      </c>
      <c r="I64" s="14">
        <f t="shared" si="5"/>
        <v>0.001597291666666667</v>
      </c>
      <c r="J64" s="14">
        <f>G64-INDEX($G$5:$G$74,MATCH(D64,$D$5:$D$74,0))</f>
        <v>0.001400763888888889</v>
      </c>
    </row>
    <row r="65" spans="1:10" ht="15" customHeight="1">
      <c r="A65" s="13">
        <v>61</v>
      </c>
      <c r="B65" s="22" t="s">
        <v>143</v>
      </c>
      <c r="C65" s="22" t="s">
        <v>29</v>
      </c>
      <c r="D65" s="13" t="s">
        <v>71</v>
      </c>
      <c r="E65" s="22" t="s">
        <v>130</v>
      </c>
      <c r="F65" s="33">
        <v>0.0045148958333333334</v>
      </c>
      <c r="G65" s="33">
        <v>0.0045148958333333334</v>
      </c>
      <c r="H65" s="13" t="str">
        <f t="shared" si="4"/>
        <v>5.25/km</v>
      </c>
      <c r="I65" s="14">
        <f t="shared" si="5"/>
        <v>0.0017020254629629633</v>
      </c>
      <c r="J65" s="14">
        <f>G65-INDEX($G$5:$G$74,MATCH(D65,$D$5:$D$74,0))</f>
        <v>0.0015054976851851852</v>
      </c>
    </row>
    <row r="66" spans="1:10" ht="15" customHeight="1">
      <c r="A66" s="18">
        <v>62</v>
      </c>
      <c r="B66" s="24" t="s">
        <v>144</v>
      </c>
      <c r="C66" s="24" t="s">
        <v>13</v>
      </c>
      <c r="D66" s="18" t="s">
        <v>69</v>
      </c>
      <c r="E66" s="24" t="s">
        <v>138</v>
      </c>
      <c r="F66" s="35">
        <v>0.004572372685185185</v>
      </c>
      <c r="G66" s="35">
        <v>0.004572372685185185</v>
      </c>
      <c r="H66" s="18" t="str">
        <f aca="true" t="shared" si="6" ref="H66:H74">TEXT(INT((HOUR(G66)*3600+MINUTE(G66)*60+SECOND(G66))/$J$3/60),"0")&amp;"."&amp;TEXT(MOD((HOUR(G66)*3600+MINUTE(G66)*60+SECOND(G66))/$J$3,60),"00")&amp;"/km"</f>
        <v>5.29/km</v>
      </c>
      <c r="I66" s="19">
        <f aca="true" t="shared" si="7" ref="I66:I74">G66-$G$5</f>
        <v>0.0017595023148148153</v>
      </c>
      <c r="J66" s="19">
        <f>G66-INDEX($G$5:$G$74,MATCH(D66,$D$5:$D$74,0))</f>
        <v>0.001562569444444445</v>
      </c>
    </row>
    <row r="67" spans="1:10" ht="15" customHeight="1">
      <c r="A67" s="13">
        <v>63</v>
      </c>
      <c r="B67" s="22" t="s">
        <v>145</v>
      </c>
      <c r="C67" s="22" t="s">
        <v>19</v>
      </c>
      <c r="D67" s="13" t="s">
        <v>107</v>
      </c>
      <c r="E67" s="22" t="s">
        <v>103</v>
      </c>
      <c r="F67" s="33">
        <v>0.004584456018518518</v>
      </c>
      <c r="G67" s="33">
        <v>0.004584456018518518</v>
      </c>
      <c r="H67" s="13" t="str">
        <f t="shared" si="6"/>
        <v>5.30/km</v>
      </c>
      <c r="I67" s="14">
        <f t="shared" si="7"/>
        <v>0.001771585648148148</v>
      </c>
      <c r="J67" s="14">
        <f>G67-INDEX($G$5:$G$74,MATCH(D67,$D$5:$D$74,0))</f>
        <v>0.001111435185185185</v>
      </c>
    </row>
    <row r="68" spans="1:10" ht="15" customHeight="1">
      <c r="A68" s="18">
        <v>64</v>
      </c>
      <c r="B68" s="24" t="s">
        <v>36</v>
      </c>
      <c r="C68" s="24" t="s">
        <v>146</v>
      </c>
      <c r="D68" s="18" t="s">
        <v>137</v>
      </c>
      <c r="E68" s="24" t="s">
        <v>138</v>
      </c>
      <c r="F68" s="35">
        <v>0.004699652777777777</v>
      </c>
      <c r="G68" s="35">
        <v>0.004699652777777777</v>
      </c>
      <c r="H68" s="18" t="str">
        <f t="shared" si="6"/>
        <v>5.38/km</v>
      </c>
      <c r="I68" s="19">
        <f t="shared" si="7"/>
        <v>0.0018867824074074073</v>
      </c>
      <c r="J68" s="19">
        <f>G68-INDEX($G$5:$G$74,MATCH(D68,$D$5:$D$74,0))</f>
        <v>0.00047414351851851784</v>
      </c>
    </row>
    <row r="69" spans="1:10" ht="15" customHeight="1">
      <c r="A69" s="13">
        <v>65</v>
      </c>
      <c r="B69" s="22" t="s">
        <v>147</v>
      </c>
      <c r="C69" s="22" t="s">
        <v>148</v>
      </c>
      <c r="D69" s="13" t="s">
        <v>149</v>
      </c>
      <c r="E69" s="22" t="s">
        <v>130</v>
      </c>
      <c r="F69" s="33">
        <v>0.004780844907407407</v>
      </c>
      <c r="G69" s="33">
        <v>0.004780844907407407</v>
      </c>
      <c r="H69" s="13" t="str">
        <f t="shared" si="6"/>
        <v>5.44/km</v>
      </c>
      <c r="I69" s="14">
        <f t="shared" si="7"/>
        <v>0.001967974537037037</v>
      </c>
      <c r="J69" s="14">
        <f>G69-INDEX($G$5:$G$74,MATCH(D69,$D$5:$D$74,0))</f>
        <v>0</v>
      </c>
    </row>
    <row r="70" spans="1:10" ht="15" customHeight="1">
      <c r="A70" s="13">
        <v>66</v>
      </c>
      <c r="B70" s="22" t="s">
        <v>150</v>
      </c>
      <c r="C70" s="22" t="s">
        <v>151</v>
      </c>
      <c r="D70" s="13" t="s">
        <v>71</v>
      </c>
      <c r="E70" s="22" t="s">
        <v>152</v>
      </c>
      <c r="F70" s="33">
        <v>0</v>
      </c>
      <c r="G70" s="33">
        <v>0</v>
      </c>
      <c r="H70" s="13" t="str">
        <f t="shared" si="6"/>
        <v>0.00/km</v>
      </c>
      <c r="I70" s="14">
        <v>0</v>
      </c>
      <c r="J70" s="14">
        <v>0</v>
      </c>
    </row>
    <row r="71" spans="1:10" ht="15" customHeight="1">
      <c r="A71" s="13">
        <v>67</v>
      </c>
      <c r="B71" s="22" t="s">
        <v>153</v>
      </c>
      <c r="C71" s="22" t="s">
        <v>154</v>
      </c>
      <c r="D71" s="13" t="s">
        <v>155</v>
      </c>
      <c r="E71" s="22" t="s">
        <v>152</v>
      </c>
      <c r="F71" s="33">
        <v>0</v>
      </c>
      <c r="G71" s="33">
        <v>0</v>
      </c>
      <c r="H71" s="13" t="str">
        <f t="shared" si="6"/>
        <v>0.00/km</v>
      </c>
      <c r="I71" s="14">
        <v>0</v>
      </c>
      <c r="J71" s="14">
        <v>0</v>
      </c>
    </row>
    <row r="72" spans="1:10" ht="15" customHeight="1">
      <c r="A72" s="13">
        <v>68</v>
      </c>
      <c r="B72" s="22" t="s">
        <v>156</v>
      </c>
      <c r="C72" s="22" t="s">
        <v>33</v>
      </c>
      <c r="D72" s="13" t="s">
        <v>149</v>
      </c>
      <c r="E72" s="22" t="s">
        <v>152</v>
      </c>
      <c r="F72" s="33">
        <v>0</v>
      </c>
      <c r="G72" s="33">
        <v>0</v>
      </c>
      <c r="H72" s="13" t="str">
        <f t="shared" si="6"/>
        <v>0.00/km</v>
      </c>
      <c r="I72" s="14">
        <v>0</v>
      </c>
      <c r="J72" s="14">
        <v>0</v>
      </c>
    </row>
    <row r="73" spans="1:10" ht="15" customHeight="1">
      <c r="A73" s="13">
        <v>69</v>
      </c>
      <c r="B73" s="22" t="s">
        <v>156</v>
      </c>
      <c r="C73" s="22" t="s">
        <v>14</v>
      </c>
      <c r="D73" s="13" t="s">
        <v>107</v>
      </c>
      <c r="E73" s="22" t="s">
        <v>152</v>
      </c>
      <c r="F73" s="33">
        <v>0</v>
      </c>
      <c r="G73" s="33">
        <v>0</v>
      </c>
      <c r="H73" s="13" t="str">
        <f t="shared" si="6"/>
        <v>0.00/km</v>
      </c>
      <c r="I73" s="14">
        <v>0</v>
      </c>
      <c r="J73" s="14">
        <v>0</v>
      </c>
    </row>
    <row r="74" spans="1:10" ht="15" customHeight="1">
      <c r="A74" s="17">
        <v>70</v>
      </c>
      <c r="B74" s="23" t="s">
        <v>157</v>
      </c>
      <c r="C74" s="23" t="s">
        <v>158</v>
      </c>
      <c r="D74" s="17" t="s">
        <v>49</v>
      </c>
      <c r="E74" s="23" t="s">
        <v>152</v>
      </c>
      <c r="F74" s="34">
        <v>0</v>
      </c>
      <c r="G74" s="34">
        <v>0</v>
      </c>
      <c r="H74" s="17" t="str">
        <f t="shared" si="6"/>
        <v>0.00/km</v>
      </c>
      <c r="I74" s="16">
        <v>0</v>
      </c>
      <c r="J74" s="16">
        <v>0</v>
      </c>
    </row>
  </sheetData>
  <sheetProtection/>
  <autoFilter ref="A4:J7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Staffetta di Monte San Biagio</v>
      </c>
      <c r="B1" s="29"/>
      <c r="C1" s="30"/>
    </row>
    <row r="2" spans="1:3" ht="24" customHeight="1">
      <c r="A2" s="26" t="str">
        <f>Individuale!A2</f>
        <v>16ª edizione</v>
      </c>
      <c r="B2" s="26"/>
      <c r="C2" s="26"/>
    </row>
    <row r="3" spans="1:3" ht="24" customHeight="1">
      <c r="A3" s="31" t="str">
        <f>Individuale!A3</f>
        <v>Monte San Biagio (LT) Italia - Sabato 26/07/2014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21" t="s">
        <v>46</v>
      </c>
      <c r="C5" s="32">
        <v>0.01466511574074074</v>
      </c>
    </row>
    <row r="6" spans="1:3" ht="15" customHeight="1">
      <c r="A6" s="13">
        <v>2</v>
      </c>
      <c r="B6" s="22" t="s">
        <v>52</v>
      </c>
      <c r="C6" s="33">
        <v>0.014896412037037036</v>
      </c>
    </row>
    <row r="7" spans="1:3" ht="15" customHeight="1">
      <c r="A7" s="13">
        <v>3</v>
      </c>
      <c r="B7" s="22" t="s">
        <v>50</v>
      </c>
      <c r="C7" s="33">
        <v>0.015324583333333334</v>
      </c>
    </row>
    <row r="8" spans="1:3" ht="15" customHeight="1">
      <c r="A8" s="13">
        <v>4</v>
      </c>
      <c r="B8" s="22" t="s">
        <v>64</v>
      </c>
      <c r="C8" s="33">
        <v>0.016031145833333333</v>
      </c>
    </row>
    <row r="9" spans="1:3" ht="15" customHeight="1">
      <c r="A9" s="13">
        <v>5</v>
      </c>
      <c r="B9" s="22" t="s">
        <v>59</v>
      </c>
      <c r="C9" s="33">
        <v>0.016158530092592594</v>
      </c>
    </row>
    <row r="10" spans="1:3" ht="15" customHeight="1">
      <c r="A10" s="13">
        <v>6</v>
      </c>
      <c r="B10" s="22" t="s">
        <v>74</v>
      </c>
      <c r="C10" s="33">
        <v>0.016597476851851853</v>
      </c>
    </row>
    <row r="11" spans="1:3" ht="15" customHeight="1">
      <c r="A11" s="13">
        <v>7</v>
      </c>
      <c r="B11" s="22" t="s">
        <v>83</v>
      </c>
      <c r="C11" s="33">
        <v>0.017153101851851853</v>
      </c>
    </row>
    <row r="12" spans="1:3" ht="15" customHeight="1">
      <c r="A12" s="13">
        <v>8</v>
      </c>
      <c r="B12" s="22" t="s">
        <v>89</v>
      </c>
      <c r="C12" s="33">
        <v>0.017686018518518518</v>
      </c>
    </row>
    <row r="13" spans="1:3" ht="15" customHeight="1">
      <c r="A13" s="13">
        <v>9</v>
      </c>
      <c r="B13" s="22" t="s">
        <v>100</v>
      </c>
      <c r="C13" s="33">
        <v>0.018414606481481483</v>
      </c>
    </row>
    <row r="14" spans="1:3" ht="15" customHeight="1">
      <c r="A14" s="13">
        <v>10</v>
      </c>
      <c r="B14" s="22" t="s">
        <v>99</v>
      </c>
      <c r="C14" s="33">
        <v>0.01898158564814815</v>
      </c>
    </row>
    <row r="15" spans="1:3" ht="15" customHeight="1">
      <c r="A15" s="13">
        <v>11</v>
      </c>
      <c r="B15" s="22" t="s">
        <v>103</v>
      </c>
      <c r="C15" s="33">
        <v>0.019688113425925923</v>
      </c>
    </row>
    <row r="16" spans="1:3" ht="15" customHeight="1">
      <c r="A16" s="18">
        <v>12</v>
      </c>
      <c r="B16" s="24" t="s">
        <v>162</v>
      </c>
      <c r="C16" s="35">
        <v>0.022037974537037038</v>
      </c>
    </row>
    <row r="17" spans="1:3" ht="15" customHeight="1">
      <c r="A17" s="13">
        <v>13</v>
      </c>
      <c r="B17" s="22" t="s">
        <v>130</v>
      </c>
      <c r="C17" s="33">
        <v>0.022049259259259258</v>
      </c>
    </row>
    <row r="18" spans="1:3" ht="15" customHeight="1">
      <c r="A18" s="17">
        <v>14</v>
      </c>
      <c r="B18" s="23" t="s">
        <v>152</v>
      </c>
      <c r="C18" s="34">
        <v>0</v>
      </c>
    </row>
    <row r="19" ht="15" customHeight="1"/>
  </sheetData>
  <sheetProtection/>
  <autoFilter ref="A4:C5">
    <sortState ref="A5:C18">
      <sortCondition descending="1" sortBy="value" ref="C5:C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2014-08-03T13:04:16Z</dcterms:modified>
  <cp:category/>
  <cp:version/>
  <cp:contentType/>
  <cp:contentStatus/>
</cp:coreProperties>
</file>