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<sst xmlns="http://schemas.openxmlformats.org/spreadsheetml/2006/main" count="245" uniqueCount="161">
  <si>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</si>
  <si>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</si>
  <si>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</si>
  <si>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</si>
  <si>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</si>
  <si>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</si>
  <si>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</si>
  <si>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</si>
  <si>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</si>
  <si>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</si>
  <si>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</si>
  <si>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</si>
  <si>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</si>
  <si>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ALESSANDRO</t>
  </si>
  <si>
    <t>MARCO</t>
  </si>
  <si>
    <t>ANGELO</t>
  </si>
  <si>
    <t>FRANCESCO</t>
  </si>
  <si>
    <t>STEFANO</t>
  </si>
  <si>
    <t>ROBERTO</t>
  </si>
  <si>
    <t>FRANCO</t>
  </si>
  <si>
    <t>MASSIMO</t>
  </si>
  <si>
    <t>MASSIMILIANO</t>
  </si>
  <si>
    <t>PAOLO</t>
  </si>
  <si>
    <t>GIOVANNI</t>
  </si>
  <si>
    <t>ANTONIO</t>
  </si>
  <si>
    <t>INDIVIDUALE</t>
  </si>
  <si>
    <t>CARMINE</t>
  </si>
  <si>
    <t>MARCELLO</t>
  </si>
  <si>
    <t>VINCENZO</t>
  </si>
  <si>
    <t>PIETRO</t>
  </si>
  <si>
    <t>ROMANO</t>
  </si>
  <si>
    <t>ALFREDO</t>
  </si>
  <si>
    <t>MM35</t>
  </si>
  <si>
    <t>MM40</t>
  </si>
  <si>
    <t>MM50</t>
  </si>
  <si>
    <t>MM55</t>
  </si>
  <si>
    <t>MM45</t>
  </si>
  <si>
    <t>MM60</t>
  </si>
  <si>
    <t>PELLEGRINO</t>
  </si>
  <si>
    <t>RICCARDO</t>
  </si>
  <si>
    <t>TOMMASO</t>
  </si>
  <si>
    <t>BRUNO</t>
  </si>
  <si>
    <t>NORCIA</t>
  </si>
  <si>
    <t>CAROLA</t>
  </si>
  <si>
    <t>MF40</t>
  </si>
  <si>
    <t>ENZO</t>
  </si>
  <si>
    <t>MM70</t>
  </si>
  <si>
    <t>ROSARIO</t>
  </si>
  <si>
    <t>PEIFFER</t>
  </si>
  <si>
    <t>DANIEL</t>
  </si>
  <si>
    <t>ANTONIETTA</t>
  </si>
  <si>
    <t>GOLVELLI</t>
  </si>
  <si>
    <t>A.S.D. PODISTICA SOLIDARIETA'</t>
  </si>
  <si>
    <t>GINO</t>
  </si>
  <si>
    <t>VELLUCCI</t>
  </si>
  <si>
    <t>MARTINI</t>
  </si>
  <si>
    <t>MINOTTI</t>
  </si>
  <si>
    <t>BUCCILLI</t>
  </si>
  <si>
    <t>AM</t>
  </si>
  <si>
    <t>ATL. CASONE NOCETO</t>
  </si>
  <si>
    <t>0.56.22</t>
  </si>
  <si>
    <t>GIROLAMI</t>
  </si>
  <si>
    <t>A.S.D. ATLETICA FROSINONE</t>
  </si>
  <si>
    <t>0.59.34</t>
  </si>
  <si>
    <t>SALVATI</t>
  </si>
  <si>
    <t>POD. ORO FANTASY</t>
  </si>
  <si>
    <t>1.06.44</t>
  </si>
  <si>
    <t>1.06.54</t>
  </si>
  <si>
    <t>DONATUCCI</t>
  </si>
  <si>
    <t>1.07.30</t>
  </si>
  <si>
    <t>VALENTE</t>
  </si>
  <si>
    <t>ATL. AMATORI FIAT CASSINO</t>
  </si>
  <si>
    <t>1.08.47</t>
  </si>
  <si>
    <t>ASD POD.QUESTURA LT - UISP</t>
  </si>
  <si>
    <t>1.09.15</t>
  </si>
  <si>
    <t>PAGLIARI</t>
  </si>
  <si>
    <t>ASD ATINA TRAIL RUNNING</t>
  </si>
  <si>
    <t>1.09.35</t>
  </si>
  <si>
    <t>G.S.D. FIAMME ARGENTO</t>
  </si>
  <si>
    <t>1.10.57</t>
  </si>
  <si>
    <t>CARLINO</t>
  </si>
  <si>
    <t>1.11.55</t>
  </si>
  <si>
    <t>PANNOZZI</t>
  </si>
  <si>
    <t>1.12.06</t>
  </si>
  <si>
    <t>TAVOLIERI</t>
  </si>
  <si>
    <t>1.12.39</t>
  </si>
  <si>
    <t>GEREMIA</t>
  </si>
  <si>
    <t>ROCCO</t>
  </si>
  <si>
    <t>ASD SORA RUNNERS CLUB</t>
  </si>
  <si>
    <t>1.14.18</t>
  </si>
  <si>
    <t>LAURENT HUNG P</t>
  </si>
  <si>
    <t>NGUYEN</t>
  </si>
  <si>
    <t>1.15.30</t>
  </si>
  <si>
    <t>PALMA</t>
  </si>
  <si>
    <t>POL. DIL. MAREMOTO</t>
  </si>
  <si>
    <t>1.15.44</t>
  </si>
  <si>
    <t>CAPPELLO</t>
  </si>
  <si>
    <t>1.16.23</t>
  </si>
  <si>
    <t>AF</t>
  </si>
  <si>
    <t>1.16.39</t>
  </si>
  <si>
    <t>BONAVENIA</t>
  </si>
  <si>
    <t>PODISTICA DEI FIORI</t>
  </si>
  <si>
    <t>1.17.12</t>
  </si>
  <si>
    <t>CUCCHI</t>
  </si>
  <si>
    <t>CRISTIAN</t>
  </si>
  <si>
    <t>A/I</t>
  </si>
  <si>
    <t>1.17.55</t>
  </si>
  <si>
    <t>1.18.05</t>
  </si>
  <si>
    <t>SECONDI</t>
  </si>
  <si>
    <t>NESTOR</t>
  </si>
  <si>
    <t>1.18.12</t>
  </si>
  <si>
    <t>COLARIETI</t>
  </si>
  <si>
    <t>ASD ERNICA RUNNING</t>
  </si>
  <si>
    <t>1.18.33</t>
  </si>
  <si>
    <t>D'ANGELO</t>
  </si>
  <si>
    <t>1.19.22</t>
  </si>
  <si>
    <t>CALDARONI</t>
  </si>
  <si>
    <t>AURELIO</t>
  </si>
  <si>
    <t>1.20.20</t>
  </si>
  <si>
    <t>COLELLA</t>
  </si>
  <si>
    <t>1.20.37</t>
  </si>
  <si>
    <t>NOTARANGELO</t>
  </si>
  <si>
    <t>TIZIANO</t>
  </si>
  <si>
    <t>1.20.44</t>
  </si>
  <si>
    <t>CIOTOLI</t>
  </si>
  <si>
    <t>1.20.58</t>
  </si>
  <si>
    <t>CESARINI</t>
  </si>
  <si>
    <t>ASD TIFATA RUNNERS CASERTA</t>
  </si>
  <si>
    <t>1.21.29</t>
  </si>
  <si>
    <t>DI MARIO</t>
  </si>
  <si>
    <t>EZIO</t>
  </si>
  <si>
    <t>1.24.09</t>
  </si>
  <si>
    <t>MELIDEO</t>
  </si>
  <si>
    <t>1.25.41</t>
  </si>
  <si>
    <t>FIORINI</t>
  </si>
  <si>
    <t>POMPONIO</t>
  </si>
  <si>
    <t>1.26.27</t>
  </si>
  <si>
    <t>CIONE</t>
  </si>
  <si>
    <t>MORENO</t>
  </si>
  <si>
    <t>1.26.48</t>
  </si>
  <si>
    <t>SAVONA</t>
  </si>
  <si>
    <t>1.28.10</t>
  </si>
  <si>
    <t>MONTICELLI</t>
  </si>
  <si>
    <t>ISABELLE</t>
  </si>
  <si>
    <t>1.29.13</t>
  </si>
  <si>
    <t>CELLUPICA</t>
  </si>
  <si>
    <t>1.30.19</t>
  </si>
  <si>
    <t>MENNILLO</t>
  </si>
  <si>
    <t>1.32.47</t>
  </si>
  <si>
    <t>RONDINONE</t>
  </si>
  <si>
    <t>1.34.50</t>
  </si>
  <si>
    <t>1.35.08</t>
  </si>
  <si>
    <t>1.35.50</t>
  </si>
  <si>
    <t>CORONA</t>
  </si>
  <si>
    <t>1.40.33</t>
  </si>
  <si>
    <t>1.43.43</t>
  </si>
  <si>
    <t>SACCO</t>
  </si>
  <si>
    <t>1.45.41</t>
  </si>
  <si>
    <t>La Montanara</t>
  </si>
  <si>
    <t>15ª edizione</t>
  </si>
  <si>
    <t>San Donato Val Comino (FR) Italia - Domenica 04/08/2013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</si>
</sst>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158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159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160</v>
      </c>
      <c r="B3" s="31"/>
      <c r="C3" s="31"/>
      <c r="D3" s="31"/>
      <c r="E3" s="31"/>
      <c r="F3" s="31"/>
      <c r="G3" s="31"/>
      <c r="H3" s="3" t="s">
        <v>1</v>
      </c>
      <c r="I3" s="4">
        <v>16.2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9" t="s">
        <v>57</v>
      </c>
      <c r="C5" s="39" t="s">
        <v>26</v>
      </c>
      <c r="D5" s="40" t="s">
        <v>58</v>
      </c>
      <c r="E5" s="39" t="s">
        <v>59</v>
      </c>
      <c r="F5" s="40" t="s">
        <v>60</v>
      </c>
      <c r="G5" s="10" t="str">
        <f aca="true" t="shared" si="0" ref="G5:G47">TEXT(INT((HOUR(F5)*3600+MINUTE(F5)*60+SECOND(F5))/$I$3/60),"0")&amp;"."&amp;TEXT(MOD((HOUR(F5)*3600+MINUTE(F5)*60+SECOND(F5))/$I$3,60),"00")&amp;"/km"</f>
        <v>3.29/km</v>
      </c>
      <c r="H5" s="12">
        <f aca="true" t="shared" si="1" ref="H5:H47">F5-$F$5</f>
        <v>0</v>
      </c>
      <c r="I5" s="12">
        <f>F5-INDEX($F$5:$F$86,MATCH(D5,$D$5:$D$86,0))</f>
        <v>0</v>
      </c>
    </row>
    <row r="6" spans="1:9" s="13" customFormat="1" ht="15" customHeight="1">
      <c r="A6" s="14">
        <v>2</v>
      </c>
      <c r="B6" s="35" t="s">
        <v>61</v>
      </c>
      <c r="C6" s="35" t="s">
        <v>14</v>
      </c>
      <c r="D6" s="36" t="s">
        <v>32</v>
      </c>
      <c r="E6" s="35" t="s">
        <v>62</v>
      </c>
      <c r="F6" s="36" t="s">
        <v>63</v>
      </c>
      <c r="G6" s="14" t="str">
        <f t="shared" si="0"/>
        <v>3.41/km</v>
      </c>
      <c r="H6" s="16">
        <f t="shared" si="1"/>
        <v>0.0022222222222222296</v>
      </c>
      <c r="I6" s="16">
        <f>F6-INDEX($F$5:$F$86,MATCH(D6,$D$5:$D$86,0))</f>
        <v>0</v>
      </c>
    </row>
    <row r="7" spans="1:9" s="13" customFormat="1" ht="15" customHeight="1">
      <c r="A7" s="14">
        <v>3</v>
      </c>
      <c r="B7" s="35" t="s">
        <v>64</v>
      </c>
      <c r="C7" s="35" t="s">
        <v>15</v>
      </c>
      <c r="D7" s="36" t="s">
        <v>36</v>
      </c>
      <c r="E7" s="35" t="s">
        <v>65</v>
      </c>
      <c r="F7" s="36" t="s">
        <v>66</v>
      </c>
      <c r="G7" s="14" t="str">
        <f t="shared" si="0"/>
        <v>4.07/km</v>
      </c>
      <c r="H7" s="16">
        <f t="shared" si="1"/>
        <v>0.00719907407407408</v>
      </c>
      <c r="I7" s="16">
        <f>F7-INDEX($F$5:$F$86,MATCH(D7,$D$5:$D$86,0))</f>
        <v>0</v>
      </c>
    </row>
    <row r="8" spans="1:9" s="13" customFormat="1" ht="15" customHeight="1">
      <c r="A8" s="14">
        <v>4</v>
      </c>
      <c r="B8" s="35" t="s">
        <v>56</v>
      </c>
      <c r="C8" s="35" t="s">
        <v>18</v>
      </c>
      <c r="D8" s="36" t="s">
        <v>33</v>
      </c>
      <c r="E8" s="35" t="s">
        <v>62</v>
      </c>
      <c r="F8" s="36" t="s">
        <v>67</v>
      </c>
      <c r="G8" s="14" t="str">
        <f t="shared" si="0"/>
        <v>4.08/km</v>
      </c>
      <c r="H8" s="16">
        <f t="shared" si="1"/>
        <v>0.007314814814814816</v>
      </c>
      <c r="I8" s="16">
        <f>F8-INDEX($F$5:$F$86,MATCH(D8,$D$5:$D$86,0))</f>
        <v>0</v>
      </c>
    </row>
    <row r="9" spans="1:9" s="13" customFormat="1" ht="15" customHeight="1">
      <c r="A9" s="25">
        <v>5</v>
      </c>
      <c r="B9" s="41" t="s">
        <v>68</v>
      </c>
      <c r="C9" s="41" t="s">
        <v>31</v>
      </c>
      <c r="D9" s="42" t="s">
        <v>36</v>
      </c>
      <c r="E9" s="41" t="s">
        <v>52</v>
      </c>
      <c r="F9" s="42" t="s">
        <v>69</v>
      </c>
      <c r="G9" s="25" t="str">
        <f t="shared" si="0"/>
        <v>4.10/km</v>
      </c>
      <c r="H9" s="27">
        <f t="shared" si="1"/>
        <v>0.007731481481481485</v>
      </c>
      <c r="I9" s="27">
        <f>F9-INDEX($F$5:$F$86,MATCH(D9,$D$5:$D$86,0))</f>
        <v>0.000532407407407405</v>
      </c>
    </row>
    <row r="10" spans="1:9" s="13" customFormat="1" ht="15" customHeight="1">
      <c r="A10" s="14">
        <v>6</v>
      </c>
      <c r="B10" s="35" t="s">
        <v>70</v>
      </c>
      <c r="C10" s="35" t="s">
        <v>29</v>
      </c>
      <c r="D10" s="36" t="s">
        <v>33</v>
      </c>
      <c r="E10" s="35" t="s">
        <v>71</v>
      </c>
      <c r="F10" s="36" t="s">
        <v>72</v>
      </c>
      <c r="G10" s="14" t="str">
        <f t="shared" si="0"/>
        <v>4.15/km</v>
      </c>
      <c r="H10" s="16">
        <f t="shared" si="1"/>
        <v>0.008622685185185192</v>
      </c>
      <c r="I10" s="16">
        <f>F10-INDEX($F$5:$F$86,MATCH(D10,$D$5:$D$86,0))</f>
        <v>0.001307870370370376</v>
      </c>
    </row>
    <row r="11" spans="1:9" s="13" customFormat="1" ht="15" customHeight="1">
      <c r="A11" s="14">
        <v>7</v>
      </c>
      <c r="B11" s="35" t="s">
        <v>54</v>
      </c>
      <c r="C11" s="35" t="s">
        <v>11</v>
      </c>
      <c r="D11" s="36" t="s">
        <v>36</v>
      </c>
      <c r="E11" s="35" t="s">
        <v>73</v>
      </c>
      <c r="F11" s="36" t="s">
        <v>74</v>
      </c>
      <c r="G11" s="14" t="str">
        <f t="shared" si="0"/>
        <v>4.16/km</v>
      </c>
      <c r="H11" s="16">
        <f t="shared" si="1"/>
        <v>0.008946759259259265</v>
      </c>
      <c r="I11" s="16">
        <f>F11-INDEX($F$5:$F$86,MATCH(D11,$D$5:$D$86,0))</f>
        <v>0.0017476851851851855</v>
      </c>
    </row>
    <row r="12" spans="1:9" s="13" customFormat="1" ht="15" customHeight="1">
      <c r="A12" s="14">
        <v>8</v>
      </c>
      <c r="B12" s="35" t="s">
        <v>75</v>
      </c>
      <c r="C12" s="35" t="s">
        <v>12</v>
      </c>
      <c r="D12" s="36" t="s">
        <v>35</v>
      </c>
      <c r="E12" s="35" t="s">
        <v>76</v>
      </c>
      <c r="F12" s="36" t="s">
        <v>77</v>
      </c>
      <c r="G12" s="14" t="str">
        <f t="shared" si="0"/>
        <v>4.18/km</v>
      </c>
      <c r="H12" s="16">
        <f t="shared" si="1"/>
        <v>0.00917824074074075</v>
      </c>
      <c r="I12" s="16">
        <f>F12-INDEX($F$5:$F$86,MATCH(D12,$D$5:$D$86,0))</f>
        <v>0</v>
      </c>
    </row>
    <row r="13" spans="1:9" s="13" customFormat="1" ht="15" customHeight="1">
      <c r="A13" s="14">
        <v>9</v>
      </c>
      <c r="B13" s="35" t="s">
        <v>38</v>
      </c>
      <c r="C13" s="35" t="s">
        <v>13</v>
      </c>
      <c r="D13" s="36" t="s">
        <v>33</v>
      </c>
      <c r="E13" s="35" t="s">
        <v>78</v>
      </c>
      <c r="F13" s="36" t="s">
        <v>79</v>
      </c>
      <c r="G13" s="14" t="str">
        <f t="shared" si="0"/>
        <v>4.23/km</v>
      </c>
      <c r="H13" s="16">
        <f t="shared" si="1"/>
        <v>0.010127314814814825</v>
      </c>
      <c r="I13" s="16">
        <f>F13-INDEX($F$5:$F$86,MATCH(D13,$D$5:$D$86,0))</f>
        <v>0.0028125000000000094</v>
      </c>
    </row>
    <row r="14" spans="1:9" s="13" customFormat="1" ht="15" customHeight="1">
      <c r="A14" s="14">
        <v>10</v>
      </c>
      <c r="B14" s="35" t="s">
        <v>80</v>
      </c>
      <c r="C14" s="35" t="s">
        <v>28</v>
      </c>
      <c r="D14" s="36" t="s">
        <v>33</v>
      </c>
      <c r="E14" s="35" t="s">
        <v>71</v>
      </c>
      <c r="F14" s="36" t="s">
        <v>81</v>
      </c>
      <c r="G14" s="14" t="str">
        <f t="shared" si="0"/>
        <v>4.26/km</v>
      </c>
      <c r="H14" s="16">
        <f t="shared" si="1"/>
        <v>0.010798611111111113</v>
      </c>
      <c r="I14" s="16">
        <f>F14-INDEX($F$5:$F$86,MATCH(D14,$D$5:$D$86,0))</f>
        <v>0.0034837962962962973</v>
      </c>
    </row>
    <row r="15" spans="1:9" s="13" customFormat="1" ht="15" customHeight="1">
      <c r="A15" s="14">
        <v>11</v>
      </c>
      <c r="B15" s="35" t="s">
        <v>82</v>
      </c>
      <c r="C15" s="35" t="s">
        <v>41</v>
      </c>
      <c r="D15" s="36" t="s">
        <v>32</v>
      </c>
      <c r="E15" s="35" t="s">
        <v>71</v>
      </c>
      <c r="F15" s="36" t="s">
        <v>83</v>
      </c>
      <c r="G15" s="14" t="str">
        <f t="shared" si="0"/>
        <v>4.27/km</v>
      </c>
      <c r="H15" s="16">
        <f t="shared" si="1"/>
        <v>0.01092592592592593</v>
      </c>
      <c r="I15" s="16">
        <f>F15-INDEX($F$5:$F$86,MATCH(D15,$D$5:$D$86,0))</f>
        <v>0.0087037037037037</v>
      </c>
    </row>
    <row r="16" spans="1:9" s="13" customFormat="1" ht="15" customHeight="1">
      <c r="A16" s="14">
        <v>12</v>
      </c>
      <c r="B16" s="35" t="s">
        <v>84</v>
      </c>
      <c r="C16" s="35" t="s">
        <v>20</v>
      </c>
      <c r="D16" s="36" t="s">
        <v>33</v>
      </c>
      <c r="E16" s="35" t="s">
        <v>25</v>
      </c>
      <c r="F16" s="36" t="s">
        <v>85</v>
      </c>
      <c r="G16" s="14" t="str">
        <f t="shared" si="0"/>
        <v>4.29/km</v>
      </c>
      <c r="H16" s="16">
        <f t="shared" si="1"/>
        <v>0.011307870370370378</v>
      </c>
      <c r="I16" s="16">
        <f>F16-INDEX($F$5:$F$86,MATCH(D16,$D$5:$D$86,0))</f>
        <v>0.003993055555555562</v>
      </c>
    </row>
    <row r="17" spans="1:9" s="13" customFormat="1" ht="15" customHeight="1">
      <c r="A17" s="14">
        <v>13</v>
      </c>
      <c r="B17" s="35" t="s">
        <v>86</v>
      </c>
      <c r="C17" s="35" t="s">
        <v>87</v>
      </c>
      <c r="D17" s="36" t="s">
        <v>34</v>
      </c>
      <c r="E17" s="35" t="s">
        <v>88</v>
      </c>
      <c r="F17" s="36" t="s">
        <v>89</v>
      </c>
      <c r="G17" s="14" t="str">
        <f t="shared" si="0"/>
        <v>4.35/km</v>
      </c>
      <c r="H17" s="16">
        <f t="shared" si="1"/>
        <v>0.012453703703703703</v>
      </c>
      <c r="I17" s="16">
        <f>F17-INDEX($F$5:$F$86,MATCH(D17,$D$5:$D$86,0))</f>
        <v>0</v>
      </c>
    </row>
    <row r="18" spans="1:9" s="13" customFormat="1" ht="15" customHeight="1">
      <c r="A18" s="14">
        <v>14</v>
      </c>
      <c r="B18" s="35" t="s">
        <v>90</v>
      </c>
      <c r="C18" s="35" t="s">
        <v>91</v>
      </c>
      <c r="D18" s="36" t="s">
        <v>32</v>
      </c>
      <c r="E18" s="35" t="s">
        <v>25</v>
      </c>
      <c r="F18" s="36" t="s">
        <v>92</v>
      </c>
      <c r="G18" s="14" t="str">
        <f t="shared" si="0"/>
        <v>4.40/km</v>
      </c>
      <c r="H18" s="16">
        <f t="shared" si="1"/>
        <v>0.013287037037037042</v>
      </c>
      <c r="I18" s="16">
        <f>F18-INDEX($F$5:$F$86,MATCH(D18,$D$5:$D$86,0))</f>
        <v>0.011064814814814812</v>
      </c>
    </row>
    <row r="19" spans="1:9" s="13" customFormat="1" ht="15" customHeight="1">
      <c r="A19" s="14">
        <v>15</v>
      </c>
      <c r="B19" s="35" t="s">
        <v>93</v>
      </c>
      <c r="C19" s="35" t="s">
        <v>39</v>
      </c>
      <c r="D19" s="36" t="s">
        <v>36</v>
      </c>
      <c r="E19" s="35" t="s">
        <v>94</v>
      </c>
      <c r="F19" s="36" t="s">
        <v>95</v>
      </c>
      <c r="G19" s="14" t="str">
        <f t="shared" si="0"/>
        <v>4.40/km</v>
      </c>
      <c r="H19" s="16">
        <f t="shared" si="1"/>
        <v>0.013449074074074072</v>
      </c>
      <c r="I19" s="16">
        <f>F19-INDEX($F$5:$F$86,MATCH(D19,$D$5:$D$86,0))</f>
        <v>0.006249999999999992</v>
      </c>
    </row>
    <row r="20" spans="1:9" s="13" customFormat="1" ht="15" customHeight="1">
      <c r="A20" s="14">
        <v>16</v>
      </c>
      <c r="B20" s="35" t="s">
        <v>96</v>
      </c>
      <c r="C20" s="35" t="s">
        <v>40</v>
      </c>
      <c r="D20" s="36" t="s">
        <v>36</v>
      </c>
      <c r="E20" s="35" t="s">
        <v>88</v>
      </c>
      <c r="F20" s="36" t="s">
        <v>97</v>
      </c>
      <c r="G20" s="14" t="str">
        <f t="shared" si="0"/>
        <v>4.43/km</v>
      </c>
      <c r="H20" s="16">
        <f t="shared" si="1"/>
        <v>0.013900462962962969</v>
      </c>
      <c r="I20" s="16">
        <f>F20-INDEX($F$5:$F$86,MATCH(D20,$D$5:$D$86,0))</f>
        <v>0.006701388888888889</v>
      </c>
    </row>
    <row r="21" spans="1:9" s="13" customFormat="1" ht="15" customHeight="1">
      <c r="A21" s="25">
        <v>17</v>
      </c>
      <c r="B21" s="41" t="s">
        <v>42</v>
      </c>
      <c r="C21" s="41" t="s">
        <v>43</v>
      </c>
      <c r="D21" s="42" t="s">
        <v>98</v>
      </c>
      <c r="E21" s="41" t="s">
        <v>52</v>
      </c>
      <c r="F21" s="42" t="s">
        <v>99</v>
      </c>
      <c r="G21" s="25" t="str">
        <f t="shared" si="0"/>
        <v>4.44/km</v>
      </c>
      <c r="H21" s="27">
        <f t="shared" si="1"/>
        <v>0.014085648148148146</v>
      </c>
      <c r="I21" s="27">
        <f>F21-INDEX($F$5:$F$86,MATCH(D21,$D$5:$D$86,0))</f>
        <v>0</v>
      </c>
    </row>
    <row r="22" spans="1:9" s="13" customFormat="1" ht="15" customHeight="1">
      <c r="A22" s="14">
        <v>18</v>
      </c>
      <c r="B22" s="35" t="s">
        <v>100</v>
      </c>
      <c r="C22" s="35" t="s">
        <v>19</v>
      </c>
      <c r="D22" s="36" t="s">
        <v>34</v>
      </c>
      <c r="E22" s="35" t="s">
        <v>101</v>
      </c>
      <c r="F22" s="36" t="s">
        <v>102</v>
      </c>
      <c r="G22" s="14" t="str">
        <f t="shared" si="0"/>
        <v>4.46/km</v>
      </c>
      <c r="H22" s="16">
        <f t="shared" si="1"/>
        <v>0.014467592592592594</v>
      </c>
      <c r="I22" s="16">
        <f>F22-INDEX($F$5:$F$86,MATCH(D22,$D$5:$D$86,0))</f>
        <v>0.0020138888888888914</v>
      </c>
    </row>
    <row r="23" spans="1:9" s="13" customFormat="1" ht="15" customHeight="1">
      <c r="A23" s="14">
        <v>19</v>
      </c>
      <c r="B23" s="35" t="s">
        <v>103</v>
      </c>
      <c r="C23" s="35" t="s">
        <v>104</v>
      </c>
      <c r="D23" s="36" t="s">
        <v>105</v>
      </c>
      <c r="E23" s="35" t="s">
        <v>25</v>
      </c>
      <c r="F23" s="36" t="s">
        <v>106</v>
      </c>
      <c r="G23" s="14" t="str">
        <f t="shared" si="0"/>
        <v>4.49/km</v>
      </c>
      <c r="H23" s="16">
        <f t="shared" si="1"/>
        <v>0.014965277777777786</v>
      </c>
      <c r="I23" s="16">
        <f>F23-INDEX($F$5:$F$86,MATCH(D23,$D$5:$D$86,0))</f>
        <v>0</v>
      </c>
    </row>
    <row r="24" spans="1:9" s="13" customFormat="1" ht="15" customHeight="1">
      <c r="A24" s="14">
        <v>20</v>
      </c>
      <c r="B24" s="35" t="s">
        <v>55</v>
      </c>
      <c r="C24" s="35" t="s">
        <v>22</v>
      </c>
      <c r="D24" s="36" t="s">
        <v>34</v>
      </c>
      <c r="E24" s="35" t="s">
        <v>76</v>
      </c>
      <c r="F24" s="36" t="s">
        <v>107</v>
      </c>
      <c r="G24" s="14" t="str">
        <f t="shared" si="0"/>
        <v>4.49/km</v>
      </c>
      <c r="H24" s="16">
        <f t="shared" si="1"/>
        <v>0.015081018518518521</v>
      </c>
      <c r="I24" s="16">
        <f>F24-INDEX($F$5:$F$86,MATCH(D24,$D$5:$D$86,0))</f>
        <v>0.0026273148148148184</v>
      </c>
    </row>
    <row r="25" spans="1:9" s="13" customFormat="1" ht="15" customHeight="1">
      <c r="A25" s="14">
        <v>21</v>
      </c>
      <c r="B25" s="35" t="s">
        <v>108</v>
      </c>
      <c r="C25" s="35" t="s">
        <v>109</v>
      </c>
      <c r="D25" s="36" t="s">
        <v>32</v>
      </c>
      <c r="E25" s="35" t="s">
        <v>71</v>
      </c>
      <c r="F25" s="36" t="s">
        <v>110</v>
      </c>
      <c r="G25" s="14" t="str">
        <f t="shared" si="0"/>
        <v>4.50/km</v>
      </c>
      <c r="H25" s="16">
        <f t="shared" si="1"/>
        <v>0.015162037037037036</v>
      </c>
      <c r="I25" s="16">
        <f>F25-INDEX($F$5:$F$86,MATCH(D25,$D$5:$D$86,0))</f>
        <v>0.012939814814814807</v>
      </c>
    </row>
    <row r="26" spans="1:9" s="13" customFormat="1" ht="15" customHeight="1">
      <c r="A26" s="14">
        <v>22</v>
      </c>
      <c r="B26" s="35" t="s">
        <v>111</v>
      </c>
      <c r="C26" s="35" t="s">
        <v>21</v>
      </c>
      <c r="D26" s="36" t="s">
        <v>36</v>
      </c>
      <c r="E26" s="35" t="s">
        <v>112</v>
      </c>
      <c r="F26" s="36" t="s">
        <v>113</v>
      </c>
      <c r="G26" s="14" t="str">
        <f t="shared" si="0"/>
        <v>4.51/km</v>
      </c>
      <c r="H26" s="16">
        <f t="shared" si="1"/>
        <v>0.015405092592592595</v>
      </c>
      <c r="I26" s="16">
        <f>F26-INDEX($F$5:$F$86,MATCH(D26,$D$5:$D$86,0))</f>
        <v>0.008206018518518515</v>
      </c>
    </row>
    <row r="27" spans="1:9" s="13" customFormat="1" ht="15" customHeight="1">
      <c r="A27" s="14">
        <v>23</v>
      </c>
      <c r="B27" s="35" t="s">
        <v>114</v>
      </c>
      <c r="C27" s="35" t="s">
        <v>50</v>
      </c>
      <c r="D27" s="36" t="s">
        <v>44</v>
      </c>
      <c r="E27" s="35" t="s">
        <v>78</v>
      </c>
      <c r="F27" s="36" t="s">
        <v>115</v>
      </c>
      <c r="G27" s="14" t="str">
        <f t="shared" si="0"/>
        <v>4.54/km</v>
      </c>
      <c r="H27" s="16">
        <f t="shared" si="1"/>
        <v>0.015972222222222228</v>
      </c>
      <c r="I27" s="16">
        <f>F27-INDEX($F$5:$F$86,MATCH(D27,$D$5:$D$86,0))</f>
        <v>0</v>
      </c>
    </row>
    <row r="28" spans="1:9" s="17" customFormat="1" ht="15" customHeight="1">
      <c r="A28" s="14">
        <v>24</v>
      </c>
      <c r="B28" s="35" t="s">
        <v>116</v>
      </c>
      <c r="C28" s="35" t="s">
        <v>117</v>
      </c>
      <c r="D28" s="36" t="s">
        <v>35</v>
      </c>
      <c r="E28" s="35" t="s">
        <v>101</v>
      </c>
      <c r="F28" s="36" t="s">
        <v>118</v>
      </c>
      <c r="G28" s="14" t="str">
        <f t="shared" si="0"/>
        <v>4.58/km</v>
      </c>
      <c r="H28" s="16">
        <f t="shared" si="1"/>
        <v>0.016643518518518516</v>
      </c>
      <c r="I28" s="16">
        <f>F28-INDEX($F$5:$F$86,MATCH(D28,$D$5:$D$86,0))</f>
        <v>0.007465277777777765</v>
      </c>
    </row>
    <row r="29" spans="1:9" ht="15" customHeight="1">
      <c r="A29" s="14">
        <v>25</v>
      </c>
      <c r="B29" s="35" t="s">
        <v>119</v>
      </c>
      <c r="C29" s="35" t="s">
        <v>53</v>
      </c>
      <c r="D29" s="36" t="s">
        <v>34</v>
      </c>
      <c r="E29" s="35" t="s">
        <v>71</v>
      </c>
      <c r="F29" s="36" t="s">
        <v>120</v>
      </c>
      <c r="G29" s="14" t="str">
        <f t="shared" si="0"/>
        <v>4.59/km</v>
      </c>
      <c r="H29" s="16">
        <f t="shared" si="1"/>
        <v>0.01684027777777778</v>
      </c>
      <c r="I29" s="16">
        <f>F29-INDEX($F$5:$F$86,MATCH(D29,$D$5:$D$86,0))</f>
        <v>0.0043865740740740775</v>
      </c>
    </row>
    <row r="30" spans="1:9" ht="15" customHeight="1">
      <c r="A30" s="14">
        <v>26</v>
      </c>
      <c r="B30" s="35" t="s">
        <v>121</v>
      </c>
      <c r="C30" s="35" t="s">
        <v>122</v>
      </c>
      <c r="D30" s="36" t="s">
        <v>58</v>
      </c>
      <c r="E30" s="35" t="s">
        <v>25</v>
      </c>
      <c r="F30" s="36" t="s">
        <v>123</v>
      </c>
      <c r="G30" s="14" t="str">
        <f t="shared" si="0"/>
        <v>4.59/km</v>
      </c>
      <c r="H30" s="16">
        <f t="shared" si="1"/>
        <v>0.016921296296296302</v>
      </c>
      <c r="I30" s="16">
        <f>F30-INDEX($F$5:$F$86,MATCH(D30,$D$5:$D$86,0))</f>
        <v>0.016921296296296302</v>
      </c>
    </row>
    <row r="31" spans="1:9" ht="15" customHeight="1">
      <c r="A31" s="14">
        <v>27</v>
      </c>
      <c r="B31" s="35" t="s">
        <v>124</v>
      </c>
      <c r="C31" s="35" t="s">
        <v>13</v>
      </c>
      <c r="D31" s="36" t="s">
        <v>35</v>
      </c>
      <c r="E31" s="35" t="s">
        <v>71</v>
      </c>
      <c r="F31" s="36" t="s">
        <v>125</v>
      </c>
      <c r="G31" s="14" t="str">
        <f t="shared" si="0"/>
        <v>4.60/km</v>
      </c>
      <c r="H31" s="16">
        <f t="shared" si="1"/>
        <v>0.01708333333333334</v>
      </c>
      <c r="I31" s="16">
        <f>F31-INDEX($F$5:$F$86,MATCH(D31,$D$5:$D$86,0))</f>
        <v>0.007905092592592589</v>
      </c>
    </row>
    <row r="32" spans="1:9" ht="15" customHeight="1">
      <c r="A32" s="14">
        <v>28</v>
      </c>
      <c r="B32" s="35" t="s">
        <v>126</v>
      </c>
      <c r="C32" s="35" t="s">
        <v>24</v>
      </c>
      <c r="D32" s="36" t="s">
        <v>34</v>
      </c>
      <c r="E32" s="35" t="s">
        <v>127</v>
      </c>
      <c r="F32" s="36" t="s">
        <v>128</v>
      </c>
      <c r="G32" s="14" t="str">
        <f t="shared" si="0"/>
        <v>5.02/km</v>
      </c>
      <c r="H32" s="16">
        <f t="shared" si="1"/>
        <v>0.017442129629629634</v>
      </c>
      <c r="I32" s="16">
        <f>F32-INDEX($F$5:$F$86,MATCH(D32,$D$5:$D$86,0))</f>
        <v>0.004988425925925931</v>
      </c>
    </row>
    <row r="33" spans="1:9" ht="15" customHeight="1">
      <c r="A33" s="14">
        <v>29</v>
      </c>
      <c r="B33" s="35" t="s">
        <v>129</v>
      </c>
      <c r="C33" s="35" t="s">
        <v>130</v>
      </c>
      <c r="D33" s="36" t="s">
        <v>34</v>
      </c>
      <c r="E33" s="35" t="s">
        <v>101</v>
      </c>
      <c r="F33" s="36" t="s">
        <v>131</v>
      </c>
      <c r="G33" s="14" t="str">
        <f t="shared" si="0"/>
        <v>5.12/km</v>
      </c>
      <c r="H33" s="16">
        <f t="shared" si="1"/>
        <v>0.01929398148148148</v>
      </c>
      <c r="I33" s="16">
        <f>F33-INDEX($F$5:$F$86,MATCH(D33,$D$5:$D$86,0))</f>
        <v>0.0068402777777777785</v>
      </c>
    </row>
    <row r="34" spans="1:9" ht="15" customHeight="1">
      <c r="A34" s="14">
        <v>30</v>
      </c>
      <c r="B34" s="35" t="s">
        <v>132</v>
      </c>
      <c r="C34" s="35" t="s">
        <v>11</v>
      </c>
      <c r="D34" s="36" t="s">
        <v>33</v>
      </c>
      <c r="E34" s="35" t="s">
        <v>112</v>
      </c>
      <c r="F34" s="36" t="s">
        <v>133</v>
      </c>
      <c r="G34" s="14" t="str">
        <f t="shared" si="0"/>
        <v>5.17/km</v>
      </c>
      <c r="H34" s="16">
        <f t="shared" si="1"/>
        <v>0.020358796296296305</v>
      </c>
      <c r="I34" s="16">
        <f>F34-INDEX($F$5:$F$86,MATCH(D34,$D$5:$D$86,0))</f>
        <v>0.01304398148148149</v>
      </c>
    </row>
    <row r="35" spans="1:9" ht="15" customHeight="1">
      <c r="A35" s="14">
        <v>31</v>
      </c>
      <c r="B35" s="35" t="s">
        <v>134</v>
      </c>
      <c r="C35" s="35" t="s">
        <v>45</v>
      </c>
      <c r="D35" s="36" t="s">
        <v>36</v>
      </c>
      <c r="E35" s="35" t="s">
        <v>112</v>
      </c>
      <c r="F35" s="36" t="s">
        <v>133</v>
      </c>
      <c r="G35" s="14" t="str">
        <f t="shared" si="0"/>
        <v>5.17/km</v>
      </c>
      <c r="H35" s="16">
        <f t="shared" si="1"/>
        <v>0.020358796296296305</v>
      </c>
      <c r="I35" s="16">
        <f>F35-INDEX($F$5:$F$86,MATCH(D35,$D$5:$D$86,0))</f>
        <v>0.013159722222222225</v>
      </c>
    </row>
    <row r="36" spans="1:9" ht="15" customHeight="1">
      <c r="A36" s="14">
        <v>32</v>
      </c>
      <c r="B36" s="35" t="s">
        <v>135</v>
      </c>
      <c r="C36" s="35" t="s">
        <v>29</v>
      </c>
      <c r="D36" s="36" t="s">
        <v>35</v>
      </c>
      <c r="E36" s="35" t="s">
        <v>76</v>
      </c>
      <c r="F36" s="36" t="s">
        <v>136</v>
      </c>
      <c r="G36" s="14" t="str">
        <f t="shared" si="0"/>
        <v>5.20/km</v>
      </c>
      <c r="H36" s="16">
        <f t="shared" si="1"/>
        <v>0.02089120370370371</v>
      </c>
      <c r="I36" s="16">
        <f>F36-INDEX($F$5:$F$86,MATCH(D36,$D$5:$D$86,0))</f>
        <v>0.01171296296296296</v>
      </c>
    </row>
    <row r="37" spans="1:9" ht="15" customHeight="1">
      <c r="A37" s="14">
        <v>33</v>
      </c>
      <c r="B37" s="35" t="s">
        <v>137</v>
      </c>
      <c r="C37" s="35" t="s">
        <v>138</v>
      </c>
      <c r="D37" s="36" t="s">
        <v>33</v>
      </c>
      <c r="E37" s="35" t="s">
        <v>101</v>
      </c>
      <c r="F37" s="36" t="s">
        <v>139</v>
      </c>
      <c r="G37" s="14" t="str">
        <f t="shared" si="0"/>
        <v>5.21/km</v>
      </c>
      <c r="H37" s="16">
        <f t="shared" si="1"/>
        <v>0.02113425925925927</v>
      </c>
      <c r="I37" s="16">
        <f>F37-INDEX($F$5:$F$86,MATCH(D37,$D$5:$D$86,0))</f>
        <v>0.013819444444444454</v>
      </c>
    </row>
    <row r="38" spans="1:9" ht="15" customHeight="1">
      <c r="A38" s="14">
        <v>34</v>
      </c>
      <c r="B38" s="35" t="s">
        <v>140</v>
      </c>
      <c r="C38" s="35" t="s">
        <v>27</v>
      </c>
      <c r="D38" s="36" t="s">
        <v>36</v>
      </c>
      <c r="E38" s="35" t="s">
        <v>101</v>
      </c>
      <c r="F38" s="36" t="s">
        <v>141</v>
      </c>
      <c r="G38" s="14" t="str">
        <f t="shared" si="0"/>
        <v>5.27/km</v>
      </c>
      <c r="H38" s="16">
        <f t="shared" si="1"/>
        <v>0.022083333333333344</v>
      </c>
      <c r="I38" s="16">
        <f>F38-INDEX($F$5:$F$86,MATCH(D38,$D$5:$D$86,0))</f>
        <v>0.014884259259259264</v>
      </c>
    </row>
    <row r="39" spans="1:9" ht="15" customHeight="1">
      <c r="A39" s="14">
        <v>35</v>
      </c>
      <c r="B39" s="35" t="s">
        <v>142</v>
      </c>
      <c r="C39" s="35" t="s">
        <v>143</v>
      </c>
      <c r="D39" s="36" t="s">
        <v>44</v>
      </c>
      <c r="E39" s="35" t="s">
        <v>25</v>
      </c>
      <c r="F39" s="36" t="s">
        <v>144</v>
      </c>
      <c r="G39" s="14" t="str">
        <f t="shared" si="0"/>
        <v>5.30/km</v>
      </c>
      <c r="H39" s="16">
        <f t="shared" si="1"/>
        <v>0.0228125</v>
      </c>
      <c r="I39" s="16">
        <f>F39-INDEX($F$5:$F$86,MATCH(D39,$D$5:$D$86,0))</f>
        <v>0.0068402777777777715</v>
      </c>
    </row>
    <row r="40" spans="1:9" ht="15" customHeight="1">
      <c r="A40" s="14">
        <v>36</v>
      </c>
      <c r="B40" s="35" t="s">
        <v>145</v>
      </c>
      <c r="C40" s="35" t="s">
        <v>17</v>
      </c>
      <c r="D40" s="36" t="s">
        <v>36</v>
      </c>
      <c r="E40" s="35" t="s">
        <v>101</v>
      </c>
      <c r="F40" s="36" t="s">
        <v>146</v>
      </c>
      <c r="G40" s="14" t="str">
        <f t="shared" si="0"/>
        <v>5.35/km</v>
      </c>
      <c r="H40" s="16">
        <f t="shared" si="1"/>
        <v>0.02357638888888889</v>
      </c>
      <c r="I40" s="16">
        <f>F40-INDEX($F$5:$F$86,MATCH(D40,$D$5:$D$86,0))</f>
        <v>0.01637731481481481</v>
      </c>
    </row>
    <row r="41" spans="1:9" ht="15" customHeight="1">
      <c r="A41" s="14">
        <v>37</v>
      </c>
      <c r="B41" s="35" t="s">
        <v>147</v>
      </c>
      <c r="C41" s="35" t="s">
        <v>20</v>
      </c>
      <c r="D41" s="36" t="s">
        <v>36</v>
      </c>
      <c r="E41" s="35" t="s">
        <v>78</v>
      </c>
      <c r="F41" s="36" t="s">
        <v>148</v>
      </c>
      <c r="G41" s="14" t="str">
        <f t="shared" si="0"/>
        <v>5.44/km</v>
      </c>
      <c r="H41" s="16">
        <f t="shared" si="1"/>
        <v>0.025289351851851848</v>
      </c>
      <c r="I41" s="16">
        <f>F41-INDEX($F$5:$F$86,MATCH(D41,$D$5:$D$86,0))</f>
        <v>0.018090277777777768</v>
      </c>
    </row>
    <row r="42" spans="1:9" ht="15" customHeight="1">
      <c r="A42" s="14">
        <v>38</v>
      </c>
      <c r="B42" s="35" t="s">
        <v>149</v>
      </c>
      <c r="C42" s="35" t="s">
        <v>47</v>
      </c>
      <c r="D42" s="36" t="s">
        <v>36</v>
      </c>
      <c r="E42" s="35" t="s">
        <v>78</v>
      </c>
      <c r="F42" s="36" t="s">
        <v>150</v>
      </c>
      <c r="G42" s="14" t="str">
        <f t="shared" si="0"/>
        <v>5.51/km</v>
      </c>
      <c r="H42" s="16">
        <f t="shared" si="1"/>
        <v>0.026712962962962973</v>
      </c>
      <c r="I42" s="16">
        <f>F42-INDEX($F$5:$F$86,MATCH(D42,$D$5:$D$86,0))</f>
        <v>0.019513888888888893</v>
      </c>
    </row>
    <row r="43" spans="1:9" ht="15" customHeight="1">
      <c r="A43" s="25">
        <v>39</v>
      </c>
      <c r="B43" s="41" t="s">
        <v>48</v>
      </c>
      <c r="C43" s="41" t="s">
        <v>49</v>
      </c>
      <c r="D43" s="42" t="s">
        <v>34</v>
      </c>
      <c r="E43" s="41" t="s">
        <v>52</v>
      </c>
      <c r="F43" s="42" t="s">
        <v>151</v>
      </c>
      <c r="G43" s="25" t="str">
        <f t="shared" si="0"/>
        <v>5.52/km</v>
      </c>
      <c r="H43" s="27">
        <f t="shared" si="1"/>
        <v>0.026921296296296297</v>
      </c>
      <c r="I43" s="27">
        <f>F43-INDEX($F$5:$F$86,MATCH(D43,$D$5:$D$86,0))</f>
        <v>0.014467592592592594</v>
      </c>
    </row>
    <row r="44" spans="1:9" ht="15" customHeight="1">
      <c r="A44" s="14">
        <v>40</v>
      </c>
      <c r="B44" s="35" t="s">
        <v>100</v>
      </c>
      <c r="C44" s="35" t="s">
        <v>30</v>
      </c>
      <c r="D44" s="36" t="s">
        <v>37</v>
      </c>
      <c r="E44" s="35" t="s">
        <v>101</v>
      </c>
      <c r="F44" s="36" t="s">
        <v>152</v>
      </c>
      <c r="G44" s="14" t="str">
        <f t="shared" si="0"/>
        <v>5.55/km</v>
      </c>
      <c r="H44" s="16">
        <f t="shared" si="1"/>
        <v>0.027407407407407415</v>
      </c>
      <c r="I44" s="16">
        <f>F44-INDEX($F$5:$F$86,MATCH(D44,$D$5:$D$86,0))</f>
        <v>0</v>
      </c>
    </row>
    <row r="45" spans="1:9" ht="15" customHeight="1">
      <c r="A45" s="14">
        <v>41</v>
      </c>
      <c r="B45" s="35" t="s">
        <v>153</v>
      </c>
      <c r="C45" s="35" t="s">
        <v>19</v>
      </c>
      <c r="D45" s="36" t="s">
        <v>46</v>
      </c>
      <c r="E45" s="35" t="s">
        <v>101</v>
      </c>
      <c r="F45" s="36" t="s">
        <v>154</v>
      </c>
      <c r="G45" s="14" t="str">
        <f t="shared" si="0"/>
        <v>6.12/km</v>
      </c>
      <c r="H45" s="16">
        <f t="shared" si="1"/>
        <v>0.030682870370370367</v>
      </c>
      <c r="I45" s="16">
        <f>F45-INDEX($F$5:$F$86,MATCH(D45,$D$5:$D$86,0))</f>
        <v>0</v>
      </c>
    </row>
    <row r="46" spans="1:9" ht="15" customHeight="1">
      <c r="A46" s="25">
        <v>42</v>
      </c>
      <c r="B46" s="41" t="s">
        <v>51</v>
      </c>
      <c r="C46" s="41" t="s">
        <v>23</v>
      </c>
      <c r="D46" s="42" t="s">
        <v>37</v>
      </c>
      <c r="E46" s="41" t="s">
        <v>52</v>
      </c>
      <c r="F46" s="42" t="s">
        <v>155</v>
      </c>
      <c r="G46" s="25" t="str">
        <f t="shared" si="0"/>
        <v>6.24/km</v>
      </c>
      <c r="H46" s="27">
        <f t="shared" si="1"/>
        <v>0.03288194444444444</v>
      </c>
      <c r="I46" s="27">
        <f>F46-INDEX($F$5:$F$86,MATCH(D46,$D$5:$D$86,0))</f>
        <v>0.005474537037037028</v>
      </c>
    </row>
    <row r="47" spans="1:9" ht="15" customHeight="1">
      <c r="A47" s="18">
        <v>43</v>
      </c>
      <c r="B47" s="37" t="s">
        <v>156</v>
      </c>
      <c r="C47" s="37" t="s">
        <v>16</v>
      </c>
      <c r="D47" s="38" t="s">
        <v>35</v>
      </c>
      <c r="E47" s="37" t="s">
        <v>71</v>
      </c>
      <c r="F47" s="38" t="s">
        <v>157</v>
      </c>
      <c r="G47" s="18" t="str">
        <f t="shared" si="0"/>
        <v>6.31/km</v>
      </c>
      <c r="H47" s="20">
        <f t="shared" si="1"/>
        <v>0.034247685185185194</v>
      </c>
      <c r="I47" s="20">
        <f>F47-INDEX($F$5:$F$86,MATCH(D47,$D$5:$D$86,0))</f>
        <v>0.025069444444444443</v>
      </c>
    </row>
  </sheetData>
  <autoFilter ref="A4:I4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pane ySplit="3" topLeftCell="BM4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La Montanara</v>
      </c>
      <c r="B1" s="32"/>
      <c r="C1" s="32"/>
    </row>
    <row r="2" spans="1:3" ht="42" customHeight="1">
      <c r="A2" s="33" t="str">
        <f>Individuale!A3&amp;" km. "&amp;Individuale!I3</f>
        <v>San Donato Val Comino (FR) Italia - Domenica 04/08/2013 km. 16,2</v>
      </c>
      <c r="B2" s="33"/>
      <c r="C2" s="33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101</v>
      </c>
      <c r="C4" s="23">
        <v>8</v>
      </c>
    </row>
    <row r="5" spans="1:3" ht="15" customHeight="1">
      <c r="A5" s="14">
        <v>2</v>
      </c>
      <c r="B5" s="15" t="s">
        <v>71</v>
      </c>
      <c r="C5" s="24">
        <v>7</v>
      </c>
    </row>
    <row r="6" spans="1:3" ht="15" customHeight="1">
      <c r="A6" s="25">
        <v>3</v>
      </c>
      <c r="B6" s="26" t="s">
        <v>52</v>
      </c>
      <c r="C6" s="28">
        <v>4</v>
      </c>
    </row>
    <row r="7" spans="1:3" ht="15" customHeight="1">
      <c r="A7" s="14">
        <v>4</v>
      </c>
      <c r="B7" s="15" t="s">
        <v>78</v>
      </c>
      <c r="C7" s="24">
        <v>4</v>
      </c>
    </row>
    <row r="8" spans="1:3" ht="15" customHeight="1">
      <c r="A8" s="14">
        <v>5</v>
      </c>
      <c r="B8" s="15" t="s">
        <v>76</v>
      </c>
      <c r="C8" s="24">
        <v>3</v>
      </c>
    </row>
    <row r="9" spans="1:3" ht="15" customHeight="1">
      <c r="A9" s="14">
        <v>6</v>
      </c>
      <c r="B9" s="15" t="s">
        <v>112</v>
      </c>
      <c r="C9" s="24">
        <v>3</v>
      </c>
    </row>
    <row r="10" spans="1:3" ht="15" customHeight="1">
      <c r="A10" s="14">
        <v>7</v>
      </c>
      <c r="B10" s="15" t="s">
        <v>62</v>
      </c>
      <c r="C10" s="24">
        <v>2</v>
      </c>
    </row>
    <row r="11" spans="1:3" ht="15" customHeight="1">
      <c r="A11" s="14">
        <v>8</v>
      </c>
      <c r="B11" s="15" t="s">
        <v>88</v>
      </c>
      <c r="C11" s="24">
        <v>2</v>
      </c>
    </row>
    <row r="12" spans="1:3" ht="15" customHeight="1">
      <c r="A12" s="14">
        <v>9</v>
      </c>
      <c r="B12" s="15" t="s">
        <v>73</v>
      </c>
      <c r="C12" s="24">
        <v>1</v>
      </c>
    </row>
    <row r="13" spans="1:3" ht="15" customHeight="1">
      <c r="A13" s="14">
        <v>10</v>
      </c>
      <c r="B13" s="15" t="s">
        <v>127</v>
      </c>
      <c r="C13" s="24">
        <v>1</v>
      </c>
    </row>
    <row r="14" spans="1:3" ht="15" customHeight="1">
      <c r="A14" s="14">
        <v>11</v>
      </c>
      <c r="B14" s="15" t="s">
        <v>59</v>
      </c>
      <c r="C14" s="24">
        <v>1</v>
      </c>
    </row>
    <row r="15" spans="1:3" ht="15" customHeight="1">
      <c r="A15" s="14">
        <v>12</v>
      </c>
      <c r="B15" s="15" t="s">
        <v>65</v>
      </c>
      <c r="C15" s="24">
        <v>1</v>
      </c>
    </row>
    <row r="16" spans="1:3" ht="15" customHeight="1">
      <c r="A16" s="14">
        <v>13</v>
      </c>
      <c r="B16" s="15" t="s">
        <v>94</v>
      </c>
      <c r="C16" s="24">
        <v>1</v>
      </c>
    </row>
    <row r="17" spans="1:3" ht="15" customHeight="1">
      <c r="A17" s="18">
        <v>14</v>
      </c>
      <c r="B17" s="19" t="s">
        <v>25</v>
      </c>
      <c r="C17" s="34">
        <v>5</v>
      </c>
    </row>
    <row r="18" ht="12.75">
      <c r="C18" s="2">
        <f>SUM(C4:C17)</f>
        <v>43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2013-08-08T07:48:24Z</dcterms:modified>
  <cp:category/>
  <cp:version/>
  <cp:contentType/>
  <cp:contentStatus/>
</cp:coreProperties>
</file>