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<sst xmlns="http://schemas.openxmlformats.org/spreadsheetml/2006/main" count="287" uniqueCount="158">
  <si>
    <t>Maarouf</t>
  </si>
  <si>
    <t>Abderrahim</t>
  </si>
  <si>
    <t>M35</t>
  </si>
  <si>
    <t>RCF</t>
  </si>
  <si>
    <t>Jolaher</t>
  </si>
  <si>
    <t>Samir</t>
  </si>
  <si>
    <t>AM</t>
  </si>
  <si>
    <t>Atletica Lariano</t>
  </si>
  <si>
    <t>Qattam</t>
  </si>
  <si>
    <t>Mohammed</t>
  </si>
  <si>
    <t>El Mansouri</t>
  </si>
  <si>
    <t>M40</t>
  </si>
  <si>
    <t>Sporting Club Noale</t>
  </si>
  <si>
    <t>Bedini</t>
  </si>
  <si>
    <t>Villa Aurelia</t>
  </si>
  <si>
    <t>Moretti</t>
  </si>
  <si>
    <t>Matteo</t>
  </si>
  <si>
    <t>Bennajia</t>
  </si>
  <si>
    <t>Anas</t>
  </si>
  <si>
    <t>Atletica Santarossa</t>
  </si>
  <si>
    <t>Cappelli</t>
  </si>
  <si>
    <t>Roma83</t>
  </si>
  <si>
    <t>Saffioti</t>
  </si>
  <si>
    <t>M45</t>
  </si>
  <si>
    <t>Lazio Runners</t>
  </si>
  <si>
    <t>Benati</t>
  </si>
  <si>
    <t>Acquacetosa</t>
  </si>
  <si>
    <t>Anastasi</t>
  </si>
  <si>
    <t>Sandro</t>
  </si>
  <si>
    <t>Pellicciotta</t>
  </si>
  <si>
    <t>Nicola</t>
  </si>
  <si>
    <t>Arduini</t>
  </si>
  <si>
    <t>Millepiedi Ladispoli</t>
  </si>
  <si>
    <t>Ascoli</t>
  </si>
  <si>
    <t>Uisp  Roma</t>
  </si>
  <si>
    <t>Bolognesi</t>
  </si>
  <si>
    <t>Potito</t>
  </si>
  <si>
    <t>G. P. Persmil</t>
  </si>
  <si>
    <t>Di Cola</t>
  </si>
  <si>
    <t>Alessandro</t>
  </si>
  <si>
    <t>Podistica Casalotti</t>
  </si>
  <si>
    <t>Di Dionisio</t>
  </si>
  <si>
    <t>Rossella</t>
  </si>
  <si>
    <t>F45</t>
  </si>
  <si>
    <t>Stabile</t>
  </si>
  <si>
    <t>Coluccia</t>
  </si>
  <si>
    <t>Gianfranco</t>
  </si>
  <si>
    <t>Feliziani</t>
  </si>
  <si>
    <t>Penta</t>
  </si>
  <si>
    <t>Raffaele</t>
  </si>
  <si>
    <t>M55</t>
  </si>
  <si>
    <t>Atletica Lagos dei Marsi</t>
  </si>
  <si>
    <t>Zibellini</t>
  </si>
  <si>
    <t>Valter</t>
  </si>
  <si>
    <t>M50</t>
  </si>
  <si>
    <t>Luiso</t>
  </si>
  <si>
    <t>Virtus Lucca</t>
  </si>
  <si>
    <t>Di Carmine</t>
  </si>
  <si>
    <t>Giletto</t>
  </si>
  <si>
    <t>Di Fruscio</t>
  </si>
  <si>
    <t>Ceccarelli</t>
  </si>
  <si>
    <t>Atletica Vita</t>
  </si>
  <si>
    <t>Occhialini</t>
  </si>
  <si>
    <t>Barbieri</t>
  </si>
  <si>
    <t>S.M. Esercito</t>
  </si>
  <si>
    <t>Salvioni</t>
  </si>
  <si>
    <t>Mara</t>
  </si>
  <si>
    <t>F50</t>
  </si>
  <si>
    <t>Buonfiglio</t>
  </si>
  <si>
    <t>Dominici</t>
  </si>
  <si>
    <t>Mariani</t>
  </si>
  <si>
    <t>Impedovo</t>
  </si>
  <si>
    <t>F40</t>
  </si>
  <si>
    <t>Polisportiva IUSM</t>
  </si>
  <si>
    <t>Petrelli</t>
  </si>
  <si>
    <t>Ghassem</t>
  </si>
  <si>
    <t>Hamid</t>
  </si>
  <si>
    <t>Forte</t>
  </si>
  <si>
    <t>Eugenio</t>
  </si>
  <si>
    <t>Farina</t>
  </si>
  <si>
    <t>Bellisi</t>
  </si>
  <si>
    <t>Natale</t>
  </si>
  <si>
    <t>Pantalone</t>
  </si>
  <si>
    <t>Atletica Montemario</t>
  </si>
  <si>
    <t>Parroni</t>
  </si>
  <si>
    <t>Marta</t>
  </si>
  <si>
    <t>F35</t>
  </si>
  <si>
    <t>Forhans Team</t>
  </si>
  <si>
    <t>Lalli</t>
  </si>
  <si>
    <t>M60</t>
  </si>
  <si>
    <t>Malavenda</t>
  </si>
  <si>
    <t>Franzé</t>
  </si>
  <si>
    <t>Sofia</t>
  </si>
  <si>
    <t>Morbidelli</t>
  </si>
  <si>
    <t>Carli</t>
  </si>
  <si>
    <t>Fianchini</t>
  </si>
  <si>
    <t>Uisp Roma</t>
  </si>
  <si>
    <t>Danza</t>
  </si>
  <si>
    <t>Cavoli</t>
  </si>
  <si>
    <t>Sandra</t>
  </si>
  <si>
    <t>Viola</t>
  </si>
  <si>
    <t>Libera Atletica</t>
  </si>
  <si>
    <t>Manzi</t>
  </si>
  <si>
    <t xml:space="preserve">Rispoli </t>
  </si>
  <si>
    <t>Gaetano</t>
  </si>
  <si>
    <t>Bruschi</t>
  </si>
  <si>
    <t>M70</t>
  </si>
  <si>
    <t>Di Toma</t>
  </si>
  <si>
    <t>Ignazio</t>
  </si>
  <si>
    <t>Luzzi</t>
  </si>
  <si>
    <t>Alberto</t>
  </si>
  <si>
    <t xml:space="preserve">Rocca </t>
  </si>
  <si>
    <t>Di Giamberardino</t>
  </si>
  <si>
    <t>Rocco</t>
  </si>
  <si>
    <t>Bellotti</t>
  </si>
  <si>
    <t>Innamorati</t>
  </si>
  <si>
    <t>Mannelli</t>
  </si>
  <si>
    <t>Individuale</t>
  </si>
  <si>
    <r>
      <t xml:space="preserve">Corri per il Pineto </t>
    </r>
    <r>
      <rPr>
        <i/>
        <sz val="18"/>
        <rFont val="Arial"/>
        <family val="2"/>
      </rPr>
      <t>6ª edizione</t>
    </r>
  </si>
  <si>
    <t>Parco del Pineto - Roma (RM) Italia - Domenica 19/09/2010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</si>
  <si>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</si>
  <si>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</si>
  <si>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</si>
  <si>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</si>
  <si>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</si>
  <si>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</si>
  <si>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</si>
  <si>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</si>
  <si>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</si>
  <si>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</si>
  <si>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</si>
  <si>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Giuseppe</t>
  </si>
  <si>
    <t>Francesco</t>
  </si>
  <si>
    <t>Antonio</t>
  </si>
  <si>
    <t>Andrea</t>
  </si>
  <si>
    <t>Mario</t>
  </si>
  <si>
    <t>Marco</t>
  </si>
  <si>
    <t>Claudio</t>
  </si>
  <si>
    <t>Massimo</t>
  </si>
  <si>
    <t>Carlo</t>
  </si>
  <si>
    <t>Pasquale</t>
  </si>
  <si>
    <t>Paola</t>
  </si>
  <si>
    <t>Vincenzo</t>
  </si>
  <si>
    <t>Giovanni</t>
  </si>
  <si>
    <t>Maurizio</t>
  </si>
  <si>
    <t>Stefano</t>
  </si>
  <si>
    <t>Atletica Villa Guglielmi</t>
  </si>
  <si>
    <t>Club Atletico Centrale</t>
  </si>
  <si>
    <t>Franco</t>
  </si>
  <si>
    <t>Filippo</t>
  </si>
  <si>
    <t>Stefania</t>
  </si>
  <si>
    <t>Paolo</t>
  </si>
  <si>
    <t>Luciano</t>
  </si>
  <si>
    <t>Roberto</t>
  </si>
  <si>
    <t>Michele</t>
  </si>
  <si>
    <t>Antonino</t>
  </si>
  <si>
    <t>Fabio</t>
  </si>
  <si>
    <t>Federico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</si>
</sst>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21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2" t="s">
        <v>118</v>
      </c>
      <c r="B1" s="23"/>
      <c r="C1" s="23"/>
      <c r="D1" s="23"/>
      <c r="E1" s="23"/>
      <c r="F1" s="23"/>
      <c r="G1" s="24"/>
      <c r="H1" s="24"/>
      <c r="I1" s="25"/>
    </row>
    <row r="2" spans="1:9" ht="24.75" customHeight="1">
      <c r="A2" s="26" t="s">
        <v>119</v>
      </c>
      <c r="B2" s="27"/>
      <c r="C2" s="27"/>
      <c r="D2" s="27"/>
      <c r="E2" s="27"/>
      <c r="F2" s="27"/>
      <c r="G2" s="28"/>
      <c r="H2" s="15" t="s">
        <v>120</v>
      </c>
      <c r="I2" s="16">
        <v>9</v>
      </c>
    </row>
    <row r="3" spans="1:9" ht="37.5" customHeight="1">
      <c r="A3" s="13" t="s">
        <v>121</v>
      </c>
      <c r="B3" s="9" t="s">
        <v>122</v>
      </c>
      <c r="C3" s="10" t="s">
        <v>123</v>
      </c>
      <c r="D3" s="10" t="s">
        <v>124</v>
      </c>
      <c r="E3" s="11" t="s">
        <v>125</v>
      </c>
      <c r="F3" s="12" t="s">
        <v>126</v>
      </c>
      <c r="G3" s="12" t="s">
        <v>127</v>
      </c>
      <c r="H3" s="14" t="s">
        <v>128</v>
      </c>
      <c r="I3" s="14" t="s">
        <v>129</v>
      </c>
    </row>
    <row r="4" spans="1:9" s="1" customFormat="1" ht="15" customHeight="1">
      <c r="A4" s="6">
        <v>1</v>
      </c>
      <c r="B4" s="38" t="s">
        <v>0</v>
      </c>
      <c r="C4" s="38" t="s">
        <v>1</v>
      </c>
      <c r="D4" s="39" t="s">
        <v>2</v>
      </c>
      <c r="E4" s="38" t="s">
        <v>3</v>
      </c>
      <c r="F4" s="40">
        <v>0.020196759259259258</v>
      </c>
      <c r="G4" s="6" t="str">
        <f aca="true" t="shared" si="0" ref="G4:G65">TEXT(INT((HOUR(F4)*3600+MINUTE(F4)*60+SECOND(F4))/$I$2/60),"0")&amp;"."&amp;TEXT(MOD((HOUR(F4)*3600+MINUTE(F4)*60+SECOND(F4))/$I$2,60),"00")&amp;"/km"</f>
        <v>3.14/km</v>
      </c>
      <c r="H4" s="19">
        <f aca="true" t="shared" si="1" ref="H4:H31">F4-$F$4</f>
        <v>0</v>
      </c>
      <c r="I4" s="19">
        <f>F4-INDEX($F$4:$F$95,MATCH(D4,$D$4:$D$95,0))</f>
        <v>0</v>
      </c>
    </row>
    <row r="5" spans="1:9" s="1" customFormat="1" ht="15" customHeight="1">
      <c r="A5" s="7">
        <v>2</v>
      </c>
      <c r="B5" s="41" t="s">
        <v>4</v>
      </c>
      <c r="C5" s="41" t="s">
        <v>5</v>
      </c>
      <c r="D5" s="42" t="s">
        <v>6</v>
      </c>
      <c r="E5" s="41" t="s">
        <v>7</v>
      </c>
      <c r="F5" s="43">
        <v>0.020243055555555552</v>
      </c>
      <c r="G5" s="7" t="str">
        <f t="shared" si="0"/>
        <v>3.14/km</v>
      </c>
      <c r="H5" s="20">
        <f t="shared" si="1"/>
        <v>4.629629629629428E-05</v>
      </c>
      <c r="I5" s="20">
        <f>F5-INDEX($F$4:$F$95,MATCH(D5,$D$4:$D$95,0))</f>
        <v>0</v>
      </c>
    </row>
    <row r="6" spans="1:9" s="1" customFormat="1" ht="15" customHeight="1">
      <c r="A6" s="7">
        <v>3</v>
      </c>
      <c r="B6" s="41" t="s">
        <v>8</v>
      </c>
      <c r="C6" s="41" t="s">
        <v>9</v>
      </c>
      <c r="D6" s="42" t="s">
        <v>2</v>
      </c>
      <c r="E6" s="41" t="s">
        <v>147</v>
      </c>
      <c r="F6" s="43">
        <v>0.02107638888888889</v>
      </c>
      <c r="G6" s="7" t="str">
        <f t="shared" si="0"/>
        <v>3.22/km</v>
      </c>
      <c r="H6" s="20">
        <f t="shared" si="1"/>
        <v>0.000879629629629633</v>
      </c>
      <c r="I6" s="20">
        <f>F6-INDEX($F$4:$F$95,MATCH(D6,$D$4:$D$95,0))</f>
        <v>0.000879629629629633</v>
      </c>
    </row>
    <row r="7" spans="1:9" s="1" customFormat="1" ht="15" customHeight="1">
      <c r="A7" s="7">
        <v>4</v>
      </c>
      <c r="B7" s="41" t="s">
        <v>10</v>
      </c>
      <c r="C7" s="41" t="s">
        <v>9</v>
      </c>
      <c r="D7" s="42" t="s">
        <v>11</v>
      </c>
      <c r="E7" s="41" t="s">
        <v>12</v>
      </c>
      <c r="F7" s="43">
        <v>0.02130787037037037</v>
      </c>
      <c r="G7" s="7" t="str">
        <f t="shared" si="0"/>
        <v>3.25/km</v>
      </c>
      <c r="H7" s="20">
        <f t="shared" si="1"/>
        <v>0.0011111111111111113</v>
      </c>
      <c r="I7" s="20">
        <f>F7-INDEX($F$4:$F$95,MATCH(D7,$D$4:$D$95,0))</f>
        <v>0</v>
      </c>
    </row>
    <row r="8" spans="1:9" s="1" customFormat="1" ht="15" customHeight="1">
      <c r="A8" s="7">
        <v>5</v>
      </c>
      <c r="B8" s="41" t="s">
        <v>13</v>
      </c>
      <c r="C8" s="41" t="s">
        <v>156</v>
      </c>
      <c r="D8" s="42" t="s">
        <v>2</v>
      </c>
      <c r="E8" s="41" t="s">
        <v>14</v>
      </c>
      <c r="F8" s="43">
        <v>0.022222222222222223</v>
      </c>
      <c r="G8" s="7" t="str">
        <f t="shared" si="0"/>
        <v>3.33/km</v>
      </c>
      <c r="H8" s="20">
        <f t="shared" si="1"/>
        <v>0.002025462962962965</v>
      </c>
      <c r="I8" s="20">
        <f>F8-INDEX($F$4:$F$95,MATCH(D8,$D$4:$D$95,0))</f>
        <v>0.002025462962962965</v>
      </c>
    </row>
    <row r="9" spans="1:9" s="1" customFormat="1" ht="15" customHeight="1">
      <c r="A9" s="7">
        <v>6</v>
      </c>
      <c r="B9" s="41" t="s">
        <v>15</v>
      </c>
      <c r="C9" s="41" t="s">
        <v>16</v>
      </c>
      <c r="D9" s="42" t="s">
        <v>6</v>
      </c>
      <c r="E9" s="41" t="s">
        <v>3</v>
      </c>
      <c r="F9" s="43">
        <v>0.022233796296296297</v>
      </c>
      <c r="G9" s="7" t="str">
        <f t="shared" si="0"/>
        <v>3.33/km</v>
      </c>
      <c r="H9" s="20">
        <f t="shared" si="1"/>
        <v>0.0020370370370370386</v>
      </c>
      <c r="I9" s="20">
        <f>F9-INDEX($F$4:$F$95,MATCH(D9,$D$4:$D$95,0))</f>
        <v>0.0019907407407407443</v>
      </c>
    </row>
    <row r="10" spans="1:9" s="1" customFormat="1" ht="15" customHeight="1">
      <c r="A10" s="7">
        <v>7</v>
      </c>
      <c r="B10" s="41" t="s">
        <v>17</v>
      </c>
      <c r="C10" s="41" t="s">
        <v>18</v>
      </c>
      <c r="D10" s="42" t="s">
        <v>6</v>
      </c>
      <c r="E10" s="41" t="s">
        <v>19</v>
      </c>
      <c r="F10" s="43">
        <v>0.022662037037037036</v>
      </c>
      <c r="G10" s="7" t="str">
        <f t="shared" si="0"/>
        <v>3.38/km</v>
      </c>
      <c r="H10" s="20">
        <f t="shared" si="1"/>
        <v>0.002465277777777778</v>
      </c>
      <c r="I10" s="20">
        <f>F10-INDEX($F$4:$F$95,MATCH(D10,$D$4:$D$95,0))</f>
        <v>0.0024189814814814838</v>
      </c>
    </row>
    <row r="11" spans="1:9" s="1" customFormat="1" ht="15" customHeight="1">
      <c r="A11" s="7">
        <v>8</v>
      </c>
      <c r="B11" s="41" t="s">
        <v>20</v>
      </c>
      <c r="C11" s="41" t="s">
        <v>134</v>
      </c>
      <c r="D11" s="42" t="s">
        <v>11</v>
      </c>
      <c r="E11" s="41" t="s">
        <v>21</v>
      </c>
      <c r="F11" s="43">
        <v>0.023541666666666666</v>
      </c>
      <c r="G11" s="7" t="str">
        <f t="shared" si="0"/>
        <v>3.46/km</v>
      </c>
      <c r="H11" s="20">
        <f t="shared" si="1"/>
        <v>0.0033449074074074076</v>
      </c>
      <c r="I11" s="20">
        <f>F11-INDEX($F$4:$F$95,MATCH(D11,$D$4:$D$95,0))</f>
        <v>0.0022337962962962962</v>
      </c>
    </row>
    <row r="12" spans="1:9" s="1" customFormat="1" ht="15" customHeight="1">
      <c r="A12" s="7">
        <v>9</v>
      </c>
      <c r="B12" s="41" t="s">
        <v>22</v>
      </c>
      <c r="C12" s="41" t="s">
        <v>144</v>
      </c>
      <c r="D12" s="42" t="s">
        <v>23</v>
      </c>
      <c r="E12" s="41" t="s">
        <v>24</v>
      </c>
      <c r="F12" s="43">
        <v>0.023715277777777776</v>
      </c>
      <c r="G12" s="7" t="str">
        <f t="shared" si="0"/>
        <v>3.48/km</v>
      </c>
      <c r="H12" s="20">
        <f t="shared" si="1"/>
        <v>0.003518518518518518</v>
      </c>
      <c r="I12" s="20">
        <f>F12-INDEX($F$4:$F$95,MATCH(D12,$D$4:$D$95,0))</f>
        <v>0</v>
      </c>
    </row>
    <row r="13" spans="1:9" s="1" customFormat="1" ht="15" customHeight="1">
      <c r="A13" s="7">
        <v>10</v>
      </c>
      <c r="B13" s="41" t="s">
        <v>25</v>
      </c>
      <c r="C13" s="41" t="s">
        <v>135</v>
      </c>
      <c r="D13" s="42" t="s">
        <v>11</v>
      </c>
      <c r="E13" s="41" t="s">
        <v>26</v>
      </c>
      <c r="F13" s="43">
        <v>0.02417824074074074</v>
      </c>
      <c r="G13" s="7" t="str">
        <f t="shared" si="0"/>
        <v>3.52/km</v>
      </c>
      <c r="H13" s="20">
        <f t="shared" si="1"/>
        <v>0.003981481481481482</v>
      </c>
      <c r="I13" s="20">
        <f>F13-INDEX($F$4:$F$95,MATCH(D13,$D$4:$D$95,0))</f>
        <v>0.0028703703703703703</v>
      </c>
    </row>
    <row r="14" spans="1:9" s="1" customFormat="1" ht="15" customHeight="1">
      <c r="A14" s="7">
        <v>11</v>
      </c>
      <c r="B14" s="41" t="s">
        <v>27</v>
      </c>
      <c r="C14" s="41" t="s">
        <v>28</v>
      </c>
      <c r="D14" s="42" t="s">
        <v>23</v>
      </c>
      <c r="E14" s="41" t="s">
        <v>21</v>
      </c>
      <c r="F14" s="43">
        <v>0.024212962962962964</v>
      </c>
      <c r="G14" s="7" t="str">
        <f t="shared" si="0"/>
        <v>3.52/km</v>
      </c>
      <c r="H14" s="20">
        <f t="shared" si="1"/>
        <v>0.004016203703703706</v>
      </c>
      <c r="I14" s="20">
        <f>F14-INDEX($F$4:$F$95,MATCH(D14,$D$4:$D$95,0))</f>
        <v>0.0004976851851851878</v>
      </c>
    </row>
    <row r="15" spans="1:9" s="1" customFormat="1" ht="15" customHeight="1">
      <c r="A15" s="7">
        <v>12</v>
      </c>
      <c r="B15" s="41" t="s">
        <v>29</v>
      </c>
      <c r="C15" s="41" t="s">
        <v>30</v>
      </c>
      <c r="D15" s="42" t="s">
        <v>6</v>
      </c>
      <c r="E15" s="47" t="s">
        <v>117</v>
      </c>
      <c r="F15" s="43">
        <v>0.024328703703703703</v>
      </c>
      <c r="G15" s="7" t="str">
        <f t="shared" si="0"/>
        <v>3.54/km</v>
      </c>
      <c r="H15" s="20">
        <f t="shared" si="1"/>
        <v>0.004131944444444445</v>
      </c>
      <c r="I15" s="20">
        <f>F15-INDEX($F$4:$F$95,MATCH(D15,$D$4:$D$95,0))</f>
        <v>0.004085648148148151</v>
      </c>
    </row>
    <row r="16" spans="1:9" s="1" customFormat="1" ht="15" customHeight="1">
      <c r="A16" s="7">
        <v>13</v>
      </c>
      <c r="B16" s="41" t="s">
        <v>31</v>
      </c>
      <c r="C16" s="41" t="s">
        <v>148</v>
      </c>
      <c r="D16" s="42" t="s">
        <v>23</v>
      </c>
      <c r="E16" s="41" t="s">
        <v>32</v>
      </c>
      <c r="F16" s="43">
        <v>0.024386574074074074</v>
      </c>
      <c r="G16" s="7" t="str">
        <f t="shared" si="0"/>
        <v>3.54/km</v>
      </c>
      <c r="H16" s="20">
        <f t="shared" si="1"/>
        <v>0.004189814814814816</v>
      </c>
      <c r="I16" s="20">
        <f>F16-INDEX($F$4:$F$95,MATCH(D16,$D$4:$D$95,0))</f>
        <v>0.0006712962962962983</v>
      </c>
    </row>
    <row r="17" spans="1:9" s="1" customFormat="1" ht="15" customHeight="1">
      <c r="A17" s="7">
        <v>14</v>
      </c>
      <c r="B17" s="41" t="s">
        <v>33</v>
      </c>
      <c r="C17" s="41" t="s">
        <v>139</v>
      </c>
      <c r="D17" s="42" t="s">
        <v>6</v>
      </c>
      <c r="E17" s="41" t="s">
        <v>34</v>
      </c>
      <c r="F17" s="43">
        <v>0.024398148148148145</v>
      </c>
      <c r="G17" s="7" t="str">
        <f t="shared" si="0"/>
        <v>3.54/km</v>
      </c>
      <c r="H17" s="20">
        <f t="shared" si="1"/>
        <v>0.0042013888888888865</v>
      </c>
      <c r="I17" s="20">
        <f>F17-INDEX($F$4:$F$95,MATCH(D17,$D$4:$D$95,0))</f>
        <v>0.004155092592592592</v>
      </c>
    </row>
    <row r="18" spans="1:9" s="1" customFormat="1" ht="15" customHeight="1">
      <c r="A18" s="7">
        <v>15</v>
      </c>
      <c r="B18" s="41" t="s">
        <v>35</v>
      </c>
      <c r="C18" s="41" t="s">
        <v>145</v>
      </c>
      <c r="D18" s="42" t="s">
        <v>2</v>
      </c>
      <c r="E18" s="41" t="s">
        <v>3</v>
      </c>
      <c r="F18" s="43">
        <v>0.025</v>
      </c>
      <c r="G18" s="7" t="str">
        <f t="shared" si="0"/>
        <v>4.00/km</v>
      </c>
      <c r="H18" s="20">
        <f t="shared" si="1"/>
        <v>0.004803240740740743</v>
      </c>
      <c r="I18" s="20">
        <f>F18-INDEX($F$4:$F$95,MATCH(D18,$D$4:$D$95,0))</f>
        <v>0.004803240740740743</v>
      </c>
    </row>
    <row r="19" spans="1:9" s="1" customFormat="1" ht="15" customHeight="1">
      <c r="A19" s="7">
        <v>16</v>
      </c>
      <c r="B19" s="41" t="s">
        <v>36</v>
      </c>
      <c r="C19" s="41" t="s">
        <v>140</v>
      </c>
      <c r="D19" s="42" t="s">
        <v>11</v>
      </c>
      <c r="E19" s="41" t="s">
        <v>37</v>
      </c>
      <c r="F19" s="43">
        <v>0.025277777777777777</v>
      </c>
      <c r="G19" s="7" t="str">
        <f t="shared" si="0"/>
        <v>4.03/km</v>
      </c>
      <c r="H19" s="20">
        <f t="shared" si="1"/>
        <v>0.005081018518518519</v>
      </c>
      <c r="I19" s="20">
        <f>F19-INDEX($F$4:$F$95,MATCH(D19,$D$4:$D$95,0))</f>
        <v>0.003969907407407408</v>
      </c>
    </row>
    <row r="20" spans="1:9" s="1" customFormat="1" ht="15" customHeight="1">
      <c r="A20" s="7">
        <v>17</v>
      </c>
      <c r="B20" s="41" t="s">
        <v>38</v>
      </c>
      <c r="C20" s="41" t="s">
        <v>39</v>
      </c>
      <c r="D20" s="42" t="s">
        <v>6</v>
      </c>
      <c r="E20" s="41" t="s">
        <v>40</v>
      </c>
      <c r="F20" s="43">
        <v>0.025914351851851855</v>
      </c>
      <c r="G20" s="7" t="str">
        <f t="shared" si="0"/>
        <v>4.09/km</v>
      </c>
      <c r="H20" s="20">
        <f t="shared" si="1"/>
        <v>0.005717592592592597</v>
      </c>
      <c r="I20" s="20">
        <f>F20-INDEX($F$4:$F$95,MATCH(D20,$D$4:$D$95,0))</f>
        <v>0.005671296296296303</v>
      </c>
    </row>
    <row r="21" spans="1:9" s="1" customFormat="1" ht="15" customHeight="1">
      <c r="A21" s="7">
        <v>18</v>
      </c>
      <c r="B21" s="41" t="s">
        <v>41</v>
      </c>
      <c r="C21" s="41" t="s">
        <v>42</v>
      </c>
      <c r="D21" s="42" t="s">
        <v>43</v>
      </c>
      <c r="E21" s="41" t="s">
        <v>3</v>
      </c>
      <c r="F21" s="43">
        <v>0.02596064814814815</v>
      </c>
      <c r="G21" s="7" t="str">
        <f t="shared" si="0"/>
        <v>4.09/km</v>
      </c>
      <c r="H21" s="20">
        <f t="shared" si="1"/>
        <v>0.005763888888888891</v>
      </c>
      <c r="I21" s="20">
        <f>F21-INDEX($F$4:$F$95,MATCH(D21,$D$4:$D$95,0))</f>
        <v>0</v>
      </c>
    </row>
    <row r="22" spans="1:9" s="1" customFormat="1" ht="15" customHeight="1">
      <c r="A22" s="7">
        <v>19</v>
      </c>
      <c r="B22" s="41" t="s">
        <v>44</v>
      </c>
      <c r="C22" s="41" t="s">
        <v>133</v>
      </c>
      <c r="D22" s="42" t="s">
        <v>23</v>
      </c>
      <c r="E22" s="41" t="s">
        <v>147</v>
      </c>
      <c r="F22" s="43">
        <v>0.026122685185185183</v>
      </c>
      <c r="G22" s="7" t="str">
        <f t="shared" si="0"/>
        <v>4.11/km</v>
      </c>
      <c r="H22" s="20">
        <f t="shared" si="1"/>
        <v>0.005925925925925925</v>
      </c>
      <c r="I22" s="20">
        <f>F22-INDEX($F$4:$F$95,MATCH(D22,$D$4:$D$95,0))</f>
        <v>0.0024074074074074067</v>
      </c>
    </row>
    <row r="23" spans="1:9" s="1" customFormat="1" ht="15" customHeight="1">
      <c r="A23" s="7">
        <v>20</v>
      </c>
      <c r="B23" s="41" t="s">
        <v>45</v>
      </c>
      <c r="C23" s="41" t="s">
        <v>46</v>
      </c>
      <c r="D23" s="42" t="s">
        <v>11</v>
      </c>
      <c r="E23" s="41" t="s">
        <v>40</v>
      </c>
      <c r="F23" s="43">
        <v>0.02614583333333333</v>
      </c>
      <c r="G23" s="7" t="str">
        <f t="shared" si="0"/>
        <v>4.11/km</v>
      </c>
      <c r="H23" s="20">
        <f t="shared" si="1"/>
        <v>0.005949074074074072</v>
      </c>
      <c r="I23" s="20">
        <f>F23-INDEX($F$4:$F$95,MATCH(D23,$D$4:$D$95,0))</f>
        <v>0.004837962962962961</v>
      </c>
    </row>
    <row r="24" spans="1:9" s="1" customFormat="1" ht="15" customHeight="1">
      <c r="A24" s="7">
        <v>21</v>
      </c>
      <c r="B24" s="41" t="s">
        <v>47</v>
      </c>
      <c r="C24" s="41" t="s">
        <v>137</v>
      </c>
      <c r="D24" s="42" t="s">
        <v>11</v>
      </c>
      <c r="E24" s="41" t="s">
        <v>24</v>
      </c>
      <c r="F24" s="43">
        <v>0.025752314814814815</v>
      </c>
      <c r="G24" s="7" t="str">
        <f t="shared" si="0"/>
        <v>4.07/km</v>
      </c>
      <c r="H24" s="20">
        <f t="shared" si="1"/>
        <v>0.005555555555555557</v>
      </c>
      <c r="I24" s="20">
        <f>F24-INDEX($F$4:$F$95,MATCH(D24,$D$4:$D$95,0))</f>
        <v>0.004444444444444445</v>
      </c>
    </row>
    <row r="25" spans="1:9" s="1" customFormat="1" ht="15" customHeight="1">
      <c r="A25" s="7">
        <v>22</v>
      </c>
      <c r="B25" s="41" t="s">
        <v>48</v>
      </c>
      <c r="C25" s="41" t="s">
        <v>49</v>
      </c>
      <c r="D25" s="42" t="s">
        <v>50</v>
      </c>
      <c r="E25" s="41" t="s">
        <v>51</v>
      </c>
      <c r="F25" s="43">
        <v>0.026712962962962966</v>
      </c>
      <c r="G25" s="7" t="str">
        <f t="shared" si="0"/>
        <v>4.16/km</v>
      </c>
      <c r="H25" s="20">
        <f t="shared" si="1"/>
        <v>0.006516203703703708</v>
      </c>
      <c r="I25" s="20">
        <f>F25-INDEX($F$4:$F$95,MATCH(D25,$D$4:$D$95,0))</f>
        <v>0</v>
      </c>
    </row>
    <row r="26" spans="1:9" s="1" customFormat="1" ht="15" customHeight="1">
      <c r="A26" s="7">
        <v>23</v>
      </c>
      <c r="B26" s="41" t="s">
        <v>52</v>
      </c>
      <c r="C26" s="41" t="s">
        <v>53</v>
      </c>
      <c r="D26" s="42" t="s">
        <v>54</v>
      </c>
      <c r="E26" s="41" t="s">
        <v>40</v>
      </c>
      <c r="F26" s="43">
        <v>0.026759259259259257</v>
      </c>
      <c r="G26" s="7" t="str">
        <f t="shared" si="0"/>
        <v>4.17/km</v>
      </c>
      <c r="H26" s="20">
        <f t="shared" si="1"/>
        <v>0.006562499999999999</v>
      </c>
      <c r="I26" s="20">
        <f>F26-INDEX($F$4:$F$95,MATCH(D26,$D$4:$D$95,0))</f>
        <v>0</v>
      </c>
    </row>
    <row r="27" spans="1:9" s="2" customFormat="1" ht="15" customHeight="1">
      <c r="A27" s="7">
        <v>24</v>
      </c>
      <c r="B27" s="41" t="s">
        <v>55</v>
      </c>
      <c r="C27" s="41" t="s">
        <v>157</v>
      </c>
      <c r="D27" s="42" t="s">
        <v>2</v>
      </c>
      <c r="E27" s="41" t="s">
        <v>56</v>
      </c>
      <c r="F27" s="43">
        <v>0.027245370370370368</v>
      </c>
      <c r="G27" s="7" t="str">
        <f t="shared" si="0"/>
        <v>4.22/km</v>
      </c>
      <c r="H27" s="20">
        <f t="shared" si="1"/>
        <v>0.00704861111111111</v>
      </c>
      <c r="I27" s="20">
        <f>F27-INDEX($F$4:$F$95,MATCH(D27,$D$4:$D$95,0))</f>
        <v>0.00704861111111111</v>
      </c>
    </row>
    <row r="28" spans="1:9" s="1" customFormat="1" ht="15" customHeight="1">
      <c r="A28" s="7">
        <v>25</v>
      </c>
      <c r="B28" s="41" t="s">
        <v>57</v>
      </c>
      <c r="C28" s="41" t="s">
        <v>153</v>
      </c>
      <c r="D28" s="42" t="s">
        <v>23</v>
      </c>
      <c r="E28" s="41" t="s">
        <v>40</v>
      </c>
      <c r="F28" s="43">
        <v>0.02753472222222222</v>
      </c>
      <c r="G28" s="7" t="str">
        <f t="shared" si="0"/>
        <v>4.24/km</v>
      </c>
      <c r="H28" s="20">
        <f t="shared" si="1"/>
        <v>0.007337962962962963</v>
      </c>
      <c r="I28" s="20">
        <f>F28-INDEX($F$4:$F$95,MATCH(D28,$D$4:$D$95,0))</f>
        <v>0.0038194444444444448</v>
      </c>
    </row>
    <row r="29" spans="1:9" s="1" customFormat="1" ht="15" customHeight="1">
      <c r="A29" s="7">
        <v>26</v>
      </c>
      <c r="B29" s="41" t="s">
        <v>58</v>
      </c>
      <c r="C29" s="41" t="s">
        <v>155</v>
      </c>
      <c r="D29" s="42" t="s">
        <v>23</v>
      </c>
      <c r="E29" s="41" t="s">
        <v>40</v>
      </c>
      <c r="F29" s="43">
        <v>0.027604166666666666</v>
      </c>
      <c r="G29" s="7" t="str">
        <f t="shared" si="0"/>
        <v>4.25/km</v>
      </c>
      <c r="H29" s="20">
        <f t="shared" si="1"/>
        <v>0.007407407407407408</v>
      </c>
      <c r="I29" s="20">
        <f>F29-INDEX($F$4:$F$95,MATCH(D29,$D$4:$D$95,0))</f>
        <v>0.0038888888888888896</v>
      </c>
    </row>
    <row r="30" spans="1:9" s="1" customFormat="1" ht="15" customHeight="1">
      <c r="A30" s="7">
        <v>27</v>
      </c>
      <c r="B30" s="41" t="s">
        <v>59</v>
      </c>
      <c r="C30" s="41" t="s">
        <v>142</v>
      </c>
      <c r="D30" s="42" t="s">
        <v>54</v>
      </c>
      <c r="E30" s="41" t="s">
        <v>40</v>
      </c>
      <c r="F30" s="43">
        <v>0.02774305555555556</v>
      </c>
      <c r="G30" s="7" t="str">
        <f t="shared" si="0"/>
        <v>4.26/km</v>
      </c>
      <c r="H30" s="20">
        <f t="shared" si="1"/>
        <v>0.007546296296296301</v>
      </c>
      <c r="I30" s="20">
        <f>F30-INDEX($F$4:$F$95,MATCH(D30,$D$4:$D$95,0))</f>
        <v>0.000983796296296302</v>
      </c>
    </row>
    <row r="31" spans="1:9" s="1" customFormat="1" ht="15" customHeight="1">
      <c r="A31" s="7">
        <v>28</v>
      </c>
      <c r="B31" s="41" t="s">
        <v>60</v>
      </c>
      <c r="C31" s="41" t="s">
        <v>151</v>
      </c>
      <c r="D31" s="42" t="s">
        <v>54</v>
      </c>
      <c r="E31" s="41" t="s">
        <v>61</v>
      </c>
      <c r="F31" s="43">
        <v>0.0278125</v>
      </c>
      <c r="G31" s="7" t="str">
        <f t="shared" si="0"/>
        <v>4.27/km</v>
      </c>
      <c r="H31" s="20">
        <f t="shared" si="1"/>
        <v>0.007615740740740742</v>
      </c>
      <c r="I31" s="20">
        <f>F31-INDEX($F$4:$F$95,MATCH(D31,$D$4:$D$95,0))</f>
        <v>0.0010532407407407435</v>
      </c>
    </row>
    <row r="32" spans="1:9" s="1" customFormat="1" ht="15" customHeight="1">
      <c r="A32" s="7">
        <v>29</v>
      </c>
      <c r="B32" s="41" t="s">
        <v>62</v>
      </c>
      <c r="C32" s="41" t="s">
        <v>151</v>
      </c>
      <c r="D32" s="42" t="s">
        <v>50</v>
      </c>
      <c r="E32" s="41" t="s">
        <v>147</v>
      </c>
      <c r="F32" s="43">
        <v>0.027939814814814817</v>
      </c>
      <c r="G32" s="7" t="str">
        <f t="shared" si="0"/>
        <v>4.28/km</v>
      </c>
      <c r="H32" s="20">
        <f aca="true" t="shared" si="2" ref="H32:H65">F32-$F$4</f>
        <v>0.007743055555555559</v>
      </c>
      <c r="I32" s="20">
        <f>F32-INDEX($F$4:$F$95,MATCH(D32,$D$4:$D$95,0))</f>
        <v>0.0012268518518518505</v>
      </c>
    </row>
    <row r="33" spans="1:9" s="1" customFormat="1" ht="15" customHeight="1">
      <c r="A33" s="7">
        <v>30</v>
      </c>
      <c r="B33" s="41" t="s">
        <v>63</v>
      </c>
      <c r="C33" s="41" t="s">
        <v>142</v>
      </c>
      <c r="D33" s="42" t="s">
        <v>11</v>
      </c>
      <c r="E33" s="41" t="s">
        <v>64</v>
      </c>
      <c r="F33" s="43">
        <v>0.028252314814814813</v>
      </c>
      <c r="G33" s="7" t="str">
        <f t="shared" si="0"/>
        <v>4.31/km</v>
      </c>
      <c r="H33" s="20">
        <f t="shared" si="2"/>
        <v>0.008055555555555555</v>
      </c>
      <c r="I33" s="20">
        <f>F33-INDEX($F$4:$F$95,MATCH(D33,$D$4:$D$95,0))</f>
        <v>0.006944444444444444</v>
      </c>
    </row>
    <row r="34" spans="1:9" s="1" customFormat="1" ht="15" customHeight="1">
      <c r="A34" s="7">
        <v>31</v>
      </c>
      <c r="B34" s="41" t="s">
        <v>65</v>
      </c>
      <c r="C34" s="41" t="s">
        <v>66</v>
      </c>
      <c r="D34" s="42" t="s">
        <v>67</v>
      </c>
      <c r="E34" s="41" t="s">
        <v>40</v>
      </c>
      <c r="F34" s="43">
        <v>0.02855324074074074</v>
      </c>
      <c r="G34" s="7" t="str">
        <f t="shared" si="0"/>
        <v>4.34/km</v>
      </c>
      <c r="H34" s="20">
        <f t="shared" si="2"/>
        <v>0.008356481481481482</v>
      </c>
      <c r="I34" s="20">
        <f>F34-INDEX($F$4:$F$95,MATCH(D34,$D$4:$D$95,0))</f>
        <v>0</v>
      </c>
    </row>
    <row r="35" spans="1:9" s="1" customFormat="1" ht="15" customHeight="1">
      <c r="A35" s="7">
        <v>32</v>
      </c>
      <c r="B35" s="41" t="s">
        <v>68</v>
      </c>
      <c r="C35" s="41" t="s">
        <v>30</v>
      </c>
      <c r="D35" s="42" t="s">
        <v>2</v>
      </c>
      <c r="E35" s="41" t="s">
        <v>40</v>
      </c>
      <c r="F35" s="43">
        <v>0.028576388888888887</v>
      </c>
      <c r="G35" s="7" t="str">
        <f t="shared" si="0"/>
        <v>4.34/km</v>
      </c>
      <c r="H35" s="20">
        <f t="shared" si="2"/>
        <v>0.00837962962962963</v>
      </c>
      <c r="I35" s="20">
        <f>F35-INDEX($F$4:$F$95,MATCH(D35,$D$4:$D$95,0))</f>
        <v>0.00837962962962963</v>
      </c>
    </row>
    <row r="36" spans="1:9" s="1" customFormat="1" ht="15" customHeight="1">
      <c r="A36" s="7">
        <v>33</v>
      </c>
      <c r="B36" s="41" t="s">
        <v>69</v>
      </c>
      <c r="C36" s="41" t="s">
        <v>136</v>
      </c>
      <c r="D36" s="42" t="s">
        <v>11</v>
      </c>
      <c r="E36" s="41" t="s">
        <v>147</v>
      </c>
      <c r="F36" s="43">
        <v>0.02875</v>
      </c>
      <c r="G36" s="7" t="str">
        <f t="shared" si="0"/>
        <v>4.36/km</v>
      </c>
      <c r="H36" s="20">
        <f t="shared" si="2"/>
        <v>0.008553240740740743</v>
      </c>
      <c r="I36" s="20">
        <f>F36-INDEX($F$4:$F$95,MATCH(D36,$D$4:$D$95,0))</f>
        <v>0.007442129629629632</v>
      </c>
    </row>
    <row r="37" spans="1:9" s="1" customFormat="1" ht="15" customHeight="1">
      <c r="A37" s="7">
        <v>34</v>
      </c>
      <c r="B37" s="41" t="s">
        <v>70</v>
      </c>
      <c r="C37" s="41" t="s">
        <v>28</v>
      </c>
      <c r="D37" s="42" t="s">
        <v>54</v>
      </c>
      <c r="E37" s="41" t="s">
        <v>40</v>
      </c>
      <c r="F37" s="43">
        <v>0.028518518518518523</v>
      </c>
      <c r="G37" s="7" t="str">
        <f t="shared" si="0"/>
        <v>4.34/km</v>
      </c>
      <c r="H37" s="20">
        <f t="shared" si="2"/>
        <v>0.008321759259259265</v>
      </c>
      <c r="I37" s="20">
        <f>F37-INDEX($F$4:$F$95,MATCH(D37,$D$4:$D$95,0))</f>
        <v>0.001759259259259266</v>
      </c>
    </row>
    <row r="38" spans="1:9" s="1" customFormat="1" ht="15" customHeight="1">
      <c r="A38" s="7">
        <v>35</v>
      </c>
      <c r="B38" s="41" t="s">
        <v>71</v>
      </c>
      <c r="C38" s="41" t="s">
        <v>141</v>
      </c>
      <c r="D38" s="42" t="s">
        <v>72</v>
      </c>
      <c r="E38" s="41" t="s">
        <v>73</v>
      </c>
      <c r="F38" s="43">
        <v>0.02917824074074074</v>
      </c>
      <c r="G38" s="7" t="str">
        <f t="shared" si="0"/>
        <v>4.40/km</v>
      </c>
      <c r="H38" s="20">
        <f t="shared" si="2"/>
        <v>0.008981481481481483</v>
      </c>
      <c r="I38" s="20">
        <f>F38-INDEX($F$4:$F$95,MATCH(D38,$D$4:$D$95,0))</f>
        <v>0</v>
      </c>
    </row>
    <row r="39" spans="1:9" s="1" customFormat="1" ht="15" customHeight="1">
      <c r="A39" s="7">
        <v>36</v>
      </c>
      <c r="B39" s="41" t="s">
        <v>74</v>
      </c>
      <c r="C39" s="41" t="s">
        <v>152</v>
      </c>
      <c r="D39" s="42" t="s">
        <v>50</v>
      </c>
      <c r="E39" s="41" t="s">
        <v>40</v>
      </c>
      <c r="F39" s="43">
        <v>0.029270833333333333</v>
      </c>
      <c r="G39" s="7" t="str">
        <f t="shared" si="0"/>
        <v>4.41/km</v>
      </c>
      <c r="H39" s="20">
        <f t="shared" si="2"/>
        <v>0.009074074074074075</v>
      </c>
      <c r="I39" s="20">
        <f>F39-INDEX($F$4:$F$95,MATCH(D39,$D$4:$D$95,0))</f>
        <v>0.0025578703703703666</v>
      </c>
    </row>
    <row r="40" spans="1:9" s="1" customFormat="1" ht="15" customHeight="1">
      <c r="A40" s="7">
        <v>37</v>
      </c>
      <c r="B40" s="41" t="s">
        <v>75</v>
      </c>
      <c r="C40" s="41" t="s">
        <v>76</v>
      </c>
      <c r="D40" s="42" t="s">
        <v>54</v>
      </c>
      <c r="E40" s="41" t="s">
        <v>40</v>
      </c>
      <c r="F40" s="43">
        <v>0.02929398148148148</v>
      </c>
      <c r="G40" s="7" t="str">
        <f t="shared" si="0"/>
        <v>4.41/km</v>
      </c>
      <c r="H40" s="20">
        <f t="shared" si="2"/>
        <v>0.009097222222222222</v>
      </c>
      <c r="I40" s="20">
        <f>F40-INDEX($F$4:$F$95,MATCH(D40,$D$4:$D$95,0))</f>
        <v>0.002534722222222223</v>
      </c>
    </row>
    <row r="41" spans="1:9" s="1" customFormat="1" ht="15" customHeight="1">
      <c r="A41" s="7">
        <v>38</v>
      </c>
      <c r="B41" s="41" t="s">
        <v>77</v>
      </c>
      <c r="C41" s="41" t="s">
        <v>78</v>
      </c>
      <c r="D41" s="42" t="s">
        <v>23</v>
      </c>
      <c r="E41" s="41" t="s">
        <v>40</v>
      </c>
      <c r="F41" s="43">
        <v>0.0296412037037037</v>
      </c>
      <c r="G41" s="7" t="str">
        <f t="shared" si="0"/>
        <v>4.45/km</v>
      </c>
      <c r="H41" s="20">
        <f t="shared" si="2"/>
        <v>0.009444444444444443</v>
      </c>
      <c r="I41" s="20">
        <f>F41-INDEX($F$4:$F$95,MATCH(D41,$D$4:$D$95,0))</f>
        <v>0.005925925925925925</v>
      </c>
    </row>
    <row r="42" spans="1:9" s="1" customFormat="1" ht="15" customHeight="1">
      <c r="A42" s="7">
        <v>39</v>
      </c>
      <c r="B42" s="41" t="s">
        <v>79</v>
      </c>
      <c r="C42" s="41" t="s">
        <v>154</v>
      </c>
      <c r="D42" s="42" t="s">
        <v>2</v>
      </c>
      <c r="E42" s="41" t="s">
        <v>21</v>
      </c>
      <c r="F42" s="43">
        <v>0.029930555555555557</v>
      </c>
      <c r="G42" s="7" t="str">
        <f t="shared" si="0"/>
        <v>4.47/km</v>
      </c>
      <c r="H42" s="20">
        <f t="shared" si="2"/>
        <v>0.0097337962962963</v>
      </c>
      <c r="I42" s="20">
        <f>F42-INDEX($F$4:$F$95,MATCH(D42,$D$4:$D$95,0))</f>
        <v>0.0097337962962963</v>
      </c>
    </row>
    <row r="43" spans="1:9" s="1" customFormat="1" ht="15" customHeight="1">
      <c r="A43" s="7">
        <v>40</v>
      </c>
      <c r="B43" s="41" t="s">
        <v>80</v>
      </c>
      <c r="C43" s="41" t="s">
        <v>144</v>
      </c>
      <c r="D43" s="42" t="s">
        <v>50</v>
      </c>
      <c r="E43" s="41" t="s">
        <v>147</v>
      </c>
      <c r="F43" s="43">
        <v>0.029953703703703705</v>
      </c>
      <c r="G43" s="7" t="str">
        <f t="shared" si="0"/>
        <v>4.48/km</v>
      </c>
      <c r="H43" s="20">
        <f t="shared" si="2"/>
        <v>0.009756944444444447</v>
      </c>
      <c r="I43" s="20">
        <f>F43-INDEX($F$4:$F$95,MATCH(D43,$D$4:$D$95,0))</f>
        <v>0.0032407407407407385</v>
      </c>
    </row>
    <row r="44" spans="1:9" s="1" customFormat="1" ht="15" customHeight="1">
      <c r="A44" s="7">
        <v>41</v>
      </c>
      <c r="B44" s="41" t="s">
        <v>81</v>
      </c>
      <c r="C44" s="41" t="s">
        <v>132</v>
      </c>
      <c r="D44" s="42" t="s">
        <v>54</v>
      </c>
      <c r="E44" s="41" t="s">
        <v>147</v>
      </c>
      <c r="F44" s="43">
        <v>0.029976851851851852</v>
      </c>
      <c r="G44" s="7" t="str">
        <f t="shared" si="0"/>
        <v>4.48/km</v>
      </c>
      <c r="H44" s="20">
        <f t="shared" si="2"/>
        <v>0.009780092592592594</v>
      </c>
      <c r="I44" s="20">
        <f>F44-INDEX($F$4:$F$95,MATCH(D44,$D$4:$D$95,0))</f>
        <v>0.003217592592592595</v>
      </c>
    </row>
    <row r="45" spans="1:9" s="1" customFormat="1" ht="15" customHeight="1">
      <c r="A45" s="7">
        <v>42</v>
      </c>
      <c r="B45" s="41" t="s">
        <v>82</v>
      </c>
      <c r="C45" s="41" t="s">
        <v>156</v>
      </c>
      <c r="D45" s="42" t="s">
        <v>2</v>
      </c>
      <c r="E45" s="41" t="s">
        <v>83</v>
      </c>
      <c r="F45" s="43">
        <v>0.030486111111111113</v>
      </c>
      <c r="G45" s="7" t="str">
        <f t="shared" si="0"/>
        <v>4.53/km</v>
      </c>
      <c r="H45" s="20">
        <f t="shared" si="2"/>
        <v>0.010289351851851855</v>
      </c>
      <c r="I45" s="20">
        <f>F45-INDEX($F$4:$F$95,MATCH(D45,$D$4:$D$95,0))</f>
        <v>0.010289351851851855</v>
      </c>
    </row>
    <row r="46" spans="1:9" s="1" customFormat="1" ht="15" customHeight="1">
      <c r="A46" s="7">
        <v>43</v>
      </c>
      <c r="B46" s="41" t="s">
        <v>84</v>
      </c>
      <c r="C46" s="41" t="s">
        <v>85</v>
      </c>
      <c r="D46" s="42" t="s">
        <v>86</v>
      </c>
      <c r="E46" s="41" t="s">
        <v>87</v>
      </c>
      <c r="F46" s="43">
        <v>0.031006944444444445</v>
      </c>
      <c r="G46" s="7" t="str">
        <f t="shared" si="0"/>
        <v>4.58/km</v>
      </c>
      <c r="H46" s="20">
        <f t="shared" si="2"/>
        <v>0.010810185185185187</v>
      </c>
      <c r="I46" s="20">
        <f>F46-INDEX($F$4:$F$95,MATCH(D46,$D$4:$D$95,0))</f>
        <v>0</v>
      </c>
    </row>
    <row r="47" spans="1:9" s="1" customFormat="1" ht="15" customHeight="1">
      <c r="A47" s="7">
        <v>44</v>
      </c>
      <c r="B47" s="41" t="s">
        <v>88</v>
      </c>
      <c r="C47" s="41" t="s">
        <v>131</v>
      </c>
      <c r="D47" s="42" t="s">
        <v>89</v>
      </c>
      <c r="E47" s="41" t="s">
        <v>146</v>
      </c>
      <c r="F47" s="43">
        <v>0.031157407407407408</v>
      </c>
      <c r="G47" s="7" t="str">
        <f t="shared" si="0"/>
        <v>4.59/km</v>
      </c>
      <c r="H47" s="20">
        <f t="shared" si="2"/>
        <v>0.01096064814814815</v>
      </c>
      <c r="I47" s="20">
        <f>F47-INDEX($F$4:$F$95,MATCH(D47,$D$4:$D$95,0))</f>
        <v>0</v>
      </c>
    </row>
    <row r="48" spans="1:9" s="1" customFormat="1" ht="15" customHeight="1">
      <c r="A48" s="7">
        <v>45</v>
      </c>
      <c r="B48" s="41" t="s">
        <v>90</v>
      </c>
      <c r="C48" s="41" t="s">
        <v>132</v>
      </c>
      <c r="D48" s="42" t="s">
        <v>2</v>
      </c>
      <c r="E48" s="41" t="s">
        <v>40</v>
      </c>
      <c r="F48" s="43">
        <v>0.03221064814814815</v>
      </c>
      <c r="G48" s="7" t="str">
        <f t="shared" si="0"/>
        <v>5.09/km</v>
      </c>
      <c r="H48" s="20">
        <f t="shared" si="2"/>
        <v>0.01201388888888889</v>
      </c>
      <c r="I48" s="20">
        <f>F48-INDEX($F$4:$F$95,MATCH(D48,$D$4:$D$95,0))</f>
        <v>0.01201388888888889</v>
      </c>
    </row>
    <row r="49" spans="1:9" s="1" customFormat="1" ht="15" customHeight="1">
      <c r="A49" s="7">
        <v>46</v>
      </c>
      <c r="B49" s="41" t="s">
        <v>91</v>
      </c>
      <c r="C49" s="41" t="s">
        <v>92</v>
      </c>
      <c r="D49" s="42" t="s">
        <v>72</v>
      </c>
      <c r="E49" s="41" t="s">
        <v>40</v>
      </c>
      <c r="F49" s="43">
        <v>0.032326388888888884</v>
      </c>
      <c r="G49" s="7" t="str">
        <f t="shared" si="0"/>
        <v>5.10/km</v>
      </c>
      <c r="H49" s="20">
        <f t="shared" si="2"/>
        <v>0.012129629629629626</v>
      </c>
      <c r="I49" s="20">
        <f>F49-INDEX($F$4:$F$95,MATCH(D49,$D$4:$D$95,0))</f>
        <v>0.003148148148148143</v>
      </c>
    </row>
    <row r="50" spans="1:9" s="1" customFormat="1" ht="15" customHeight="1">
      <c r="A50" s="7">
        <v>47</v>
      </c>
      <c r="B50" s="41" t="s">
        <v>93</v>
      </c>
      <c r="C50" s="41" t="s">
        <v>143</v>
      </c>
      <c r="D50" s="42" t="s">
        <v>89</v>
      </c>
      <c r="E50" s="41" t="s">
        <v>40</v>
      </c>
      <c r="F50" s="43">
        <v>0.03236111111111111</v>
      </c>
      <c r="G50" s="7" t="str">
        <f t="shared" si="0"/>
        <v>5.11/km</v>
      </c>
      <c r="H50" s="20">
        <f t="shared" si="2"/>
        <v>0.012164351851851853</v>
      </c>
      <c r="I50" s="20">
        <f>F50-INDEX($F$4:$F$95,MATCH(D50,$D$4:$D$95,0))</f>
        <v>0.0012037037037037034</v>
      </c>
    </row>
    <row r="51" spans="1:9" s="1" customFormat="1" ht="15" customHeight="1">
      <c r="A51" s="7">
        <v>48</v>
      </c>
      <c r="B51" s="41" t="s">
        <v>94</v>
      </c>
      <c r="C51" s="41" t="s">
        <v>144</v>
      </c>
      <c r="D51" s="42" t="s">
        <v>23</v>
      </c>
      <c r="E51" s="41" t="s">
        <v>61</v>
      </c>
      <c r="F51" s="43">
        <v>0.03239583333333333</v>
      </c>
      <c r="G51" s="7" t="str">
        <f t="shared" si="0"/>
        <v>5.11/km</v>
      </c>
      <c r="H51" s="20">
        <f t="shared" si="2"/>
        <v>0.012199074074074074</v>
      </c>
      <c r="I51" s="20">
        <f>F51-INDEX($F$4:$F$95,MATCH(D51,$D$4:$D$95,0))</f>
        <v>0.008680555555555556</v>
      </c>
    </row>
    <row r="52" spans="1:9" s="1" customFormat="1" ht="15" customHeight="1">
      <c r="A52" s="7">
        <v>49</v>
      </c>
      <c r="B52" s="41" t="s">
        <v>95</v>
      </c>
      <c r="C52" s="41" t="s">
        <v>145</v>
      </c>
      <c r="D52" s="42" t="s">
        <v>2</v>
      </c>
      <c r="E52" s="41" t="s">
        <v>96</v>
      </c>
      <c r="F52" s="43">
        <v>0.03260416666666667</v>
      </c>
      <c r="G52" s="7" t="str">
        <f t="shared" si="0"/>
        <v>5.13/km</v>
      </c>
      <c r="H52" s="20">
        <f t="shared" si="2"/>
        <v>0.012407407407407412</v>
      </c>
      <c r="I52" s="20">
        <f>F52-INDEX($F$4:$F$95,MATCH(D52,$D$4:$D$95,0))</f>
        <v>0.012407407407407412</v>
      </c>
    </row>
    <row r="53" spans="1:9" s="3" customFormat="1" ht="15" customHeight="1">
      <c r="A53" s="7">
        <v>50</v>
      </c>
      <c r="B53" s="41" t="s">
        <v>97</v>
      </c>
      <c r="C53" s="41" t="s">
        <v>134</v>
      </c>
      <c r="D53" s="42" t="s">
        <v>54</v>
      </c>
      <c r="E53" s="41" t="s">
        <v>61</v>
      </c>
      <c r="F53" s="43">
        <v>0.03288194444444444</v>
      </c>
      <c r="G53" s="7" t="str">
        <f t="shared" si="0"/>
        <v>5.16/km</v>
      </c>
      <c r="H53" s="20">
        <f t="shared" si="2"/>
        <v>0.012685185185185185</v>
      </c>
      <c r="I53" s="20">
        <f>F53-INDEX($F$4:$F$95,MATCH(D53,$D$4:$D$95,0))</f>
        <v>0.006122685185185186</v>
      </c>
    </row>
    <row r="54" spans="1:9" s="1" customFormat="1" ht="15" customHeight="1">
      <c r="A54" s="7">
        <v>51</v>
      </c>
      <c r="B54" s="41" t="s">
        <v>98</v>
      </c>
      <c r="C54" s="41" t="s">
        <v>99</v>
      </c>
      <c r="D54" s="42" t="s">
        <v>72</v>
      </c>
      <c r="E54" s="41" t="s">
        <v>61</v>
      </c>
      <c r="F54" s="43">
        <v>0.03289351851851852</v>
      </c>
      <c r="G54" s="7" t="str">
        <f t="shared" si="0"/>
        <v>5.16/km</v>
      </c>
      <c r="H54" s="20">
        <f t="shared" si="2"/>
        <v>0.012696759259259265</v>
      </c>
      <c r="I54" s="20">
        <f>F54-INDEX($F$4:$F$95,MATCH(D54,$D$4:$D$95,0))</f>
        <v>0.0037152777777777826</v>
      </c>
    </row>
    <row r="55" spans="1:9" s="1" customFormat="1" ht="15" customHeight="1">
      <c r="A55" s="7">
        <v>52</v>
      </c>
      <c r="B55" s="41" t="s">
        <v>100</v>
      </c>
      <c r="C55" s="41" t="s">
        <v>148</v>
      </c>
      <c r="D55" s="42" t="s">
        <v>54</v>
      </c>
      <c r="E55" s="41" t="s">
        <v>101</v>
      </c>
      <c r="F55" s="43">
        <v>0.03309027777777778</v>
      </c>
      <c r="G55" s="7" t="str">
        <f t="shared" si="0"/>
        <v>5.18/km</v>
      </c>
      <c r="H55" s="20">
        <f t="shared" si="2"/>
        <v>0.012893518518518523</v>
      </c>
      <c r="I55" s="20">
        <f>F55-INDEX($F$4:$F$95,MATCH(D55,$D$4:$D$95,0))</f>
        <v>0.006331018518518524</v>
      </c>
    </row>
    <row r="56" spans="1:9" s="1" customFormat="1" ht="15" customHeight="1">
      <c r="A56" s="7">
        <v>53</v>
      </c>
      <c r="B56" s="41" t="s">
        <v>102</v>
      </c>
      <c r="C56" s="41" t="s">
        <v>157</v>
      </c>
      <c r="D56" s="42" t="s">
        <v>2</v>
      </c>
      <c r="E56" s="47" t="s">
        <v>117</v>
      </c>
      <c r="F56" s="43">
        <v>0.03310185185185185</v>
      </c>
      <c r="G56" s="7" t="str">
        <f t="shared" si="0"/>
        <v>5.18/km</v>
      </c>
      <c r="H56" s="20">
        <f t="shared" si="2"/>
        <v>0.01290509259259259</v>
      </c>
      <c r="I56" s="20">
        <f>F56-INDEX($F$4:$F$95,MATCH(D56,$D$4:$D$95,0))</f>
        <v>0.01290509259259259</v>
      </c>
    </row>
    <row r="57" spans="1:9" s="1" customFormat="1" ht="15" customHeight="1">
      <c r="A57" s="7">
        <v>54</v>
      </c>
      <c r="B57" s="41" t="s">
        <v>103</v>
      </c>
      <c r="C57" s="41" t="s">
        <v>104</v>
      </c>
      <c r="D57" s="42" t="s">
        <v>54</v>
      </c>
      <c r="E57" s="41" t="s">
        <v>61</v>
      </c>
      <c r="F57" s="43">
        <v>0.033414351851851855</v>
      </c>
      <c r="G57" s="7" t="str">
        <f t="shared" si="0"/>
        <v>5.21/km</v>
      </c>
      <c r="H57" s="20">
        <f t="shared" si="2"/>
        <v>0.013217592592592597</v>
      </c>
      <c r="I57" s="20">
        <f>F57-INDEX($F$4:$F$95,MATCH(D57,$D$4:$D$95,0))</f>
        <v>0.006655092592592598</v>
      </c>
    </row>
    <row r="58" spans="1:9" s="1" customFormat="1" ht="15" customHeight="1">
      <c r="A58" s="7">
        <v>55</v>
      </c>
      <c r="B58" s="41" t="s">
        <v>105</v>
      </c>
      <c r="C58" s="41" t="s">
        <v>149</v>
      </c>
      <c r="D58" s="42" t="s">
        <v>106</v>
      </c>
      <c r="E58" s="41" t="s">
        <v>61</v>
      </c>
      <c r="F58" s="43">
        <v>0.033680555555555554</v>
      </c>
      <c r="G58" s="7" t="str">
        <f t="shared" si="0"/>
        <v>5.23/km</v>
      </c>
      <c r="H58" s="20">
        <f t="shared" si="2"/>
        <v>0.013483796296296296</v>
      </c>
      <c r="I58" s="20">
        <f>F58-INDEX($F$4:$F$95,MATCH(D58,$D$4:$D$95,0))</f>
        <v>0</v>
      </c>
    </row>
    <row r="59" spans="1:9" s="1" customFormat="1" ht="15" customHeight="1">
      <c r="A59" s="7">
        <v>56</v>
      </c>
      <c r="B59" s="41" t="s">
        <v>107</v>
      </c>
      <c r="C59" s="41" t="s">
        <v>108</v>
      </c>
      <c r="D59" s="42" t="s">
        <v>106</v>
      </c>
      <c r="E59" s="41" t="s">
        <v>61</v>
      </c>
      <c r="F59" s="43">
        <v>0.03456018518518519</v>
      </c>
      <c r="G59" s="7" t="str">
        <f t="shared" si="0"/>
        <v>5.32/km</v>
      </c>
      <c r="H59" s="20">
        <f t="shared" si="2"/>
        <v>0.014363425925925929</v>
      </c>
      <c r="I59" s="20">
        <f>F59-INDEX($F$4:$F$95,MATCH(D59,$D$4:$D$95,0))</f>
        <v>0.000879629629629633</v>
      </c>
    </row>
    <row r="60" spans="1:9" s="1" customFormat="1" ht="15" customHeight="1">
      <c r="A60" s="7">
        <v>57</v>
      </c>
      <c r="B60" s="41" t="s">
        <v>109</v>
      </c>
      <c r="C60" s="41" t="s">
        <v>110</v>
      </c>
      <c r="D60" s="42" t="s">
        <v>50</v>
      </c>
      <c r="E60" s="41" t="s">
        <v>146</v>
      </c>
      <c r="F60" s="43">
        <v>0.034895833333333334</v>
      </c>
      <c r="G60" s="7" t="str">
        <f t="shared" si="0"/>
        <v>5.35/km</v>
      </c>
      <c r="H60" s="20">
        <f t="shared" si="2"/>
        <v>0.014699074074074076</v>
      </c>
      <c r="I60" s="20">
        <f>F60-INDEX($F$4:$F$95,MATCH(D60,$D$4:$D$95,0))</f>
        <v>0.008182870370370368</v>
      </c>
    </row>
    <row r="61" spans="1:9" s="1" customFormat="1" ht="15" customHeight="1">
      <c r="A61" s="7">
        <v>58</v>
      </c>
      <c r="B61" s="41" t="s">
        <v>111</v>
      </c>
      <c r="C61" s="41" t="s">
        <v>153</v>
      </c>
      <c r="D61" s="42" t="s">
        <v>50</v>
      </c>
      <c r="E61" s="41" t="s">
        <v>61</v>
      </c>
      <c r="F61" s="43">
        <v>0.03490740740740741</v>
      </c>
      <c r="G61" s="7" t="str">
        <f t="shared" si="0"/>
        <v>5.35/km</v>
      </c>
      <c r="H61" s="20">
        <f t="shared" si="2"/>
        <v>0.01471064814814815</v>
      </c>
      <c r="I61" s="20">
        <f>F61-INDEX($F$4:$F$95,MATCH(D61,$D$4:$D$95,0))</f>
        <v>0.008194444444444442</v>
      </c>
    </row>
    <row r="62" spans="1:9" s="1" customFormat="1" ht="15" customHeight="1">
      <c r="A62" s="7">
        <v>59</v>
      </c>
      <c r="B62" s="41" t="s">
        <v>112</v>
      </c>
      <c r="C62" s="41" t="s">
        <v>113</v>
      </c>
      <c r="D62" s="42" t="s">
        <v>89</v>
      </c>
      <c r="E62" s="41" t="s">
        <v>40</v>
      </c>
      <c r="F62" s="43">
        <v>0.03521990740740741</v>
      </c>
      <c r="G62" s="7" t="str">
        <f t="shared" si="0"/>
        <v>5.38/km</v>
      </c>
      <c r="H62" s="20">
        <f t="shared" si="2"/>
        <v>0.01502314814814815</v>
      </c>
      <c r="I62" s="20">
        <f>F62-INDEX($F$4:$F$95,MATCH(D62,$D$4:$D$95,0))</f>
        <v>0.0040625</v>
      </c>
    </row>
    <row r="63" spans="1:9" s="1" customFormat="1" ht="15" customHeight="1">
      <c r="A63" s="7">
        <v>60</v>
      </c>
      <c r="B63" s="41" t="s">
        <v>114</v>
      </c>
      <c r="C63" s="41" t="s">
        <v>150</v>
      </c>
      <c r="D63" s="42" t="s">
        <v>67</v>
      </c>
      <c r="E63" s="41" t="s">
        <v>40</v>
      </c>
      <c r="F63" s="43">
        <v>0.03582175925925926</v>
      </c>
      <c r="G63" s="7" t="str">
        <f t="shared" si="0"/>
        <v>5.44/km</v>
      </c>
      <c r="H63" s="20">
        <f t="shared" si="2"/>
        <v>0.015625000000000003</v>
      </c>
      <c r="I63" s="20">
        <f>F63-INDEX($F$4:$F$95,MATCH(D63,$D$4:$D$95,0))</f>
        <v>0.007268518518518521</v>
      </c>
    </row>
    <row r="64" spans="1:9" s="1" customFormat="1" ht="15" customHeight="1">
      <c r="A64" s="7">
        <v>61</v>
      </c>
      <c r="B64" s="41" t="s">
        <v>115</v>
      </c>
      <c r="C64" s="41" t="s">
        <v>141</v>
      </c>
      <c r="D64" s="42" t="s">
        <v>72</v>
      </c>
      <c r="E64" s="41" t="s">
        <v>61</v>
      </c>
      <c r="F64" s="43">
        <v>0.036423611111111115</v>
      </c>
      <c r="G64" s="7" t="str">
        <f t="shared" si="0"/>
        <v>5.50/km</v>
      </c>
      <c r="H64" s="20">
        <f t="shared" si="2"/>
        <v>0.016226851851851857</v>
      </c>
      <c r="I64" s="20">
        <f>F64-INDEX($F$4:$F$95,MATCH(D64,$D$4:$D$95,0))</f>
        <v>0.007245370370370374</v>
      </c>
    </row>
    <row r="65" spans="1:9" s="1" customFormat="1" ht="15" customHeight="1">
      <c r="A65" s="8">
        <v>62</v>
      </c>
      <c r="B65" s="44" t="s">
        <v>116</v>
      </c>
      <c r="C65" s="44" t="s">
        <v>138</v>
      </c>
      <c r="D65" s="45" t="s">
        <v>54</v>
      </c>
      <c r="E65" s="44" t="s">
        <v>40</v>
      </c>
      <c r="F65" s="46">
        <v>0.037002314814814814</v>
      </c>
      <c r="G65" s="8" t="str">
        <f t="shared" si="0"/>
        <v>5.55/km</v>
      </c>
      <c r="H65" s="21">
        <f t="shared" si="2"/>
        <v>0.016805555555555556</v>
      </c>
      <c r="I65" s="21">
        <f>F65-INDEX($F$4:$F$95,MATCH(D65,$D$4:$D$95,0))</f>
        <v>0.010243055555555557</v>
      </c>
    </row>
  </sheetData>
  <autoFilter ref="A3:I6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3" topLeftCell="BM4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29" t="str">
        <f>Individuale!A1</f>
        <v>Corri per il Pineto 6ª edizione</v>
      </c>
      <c r="B1" s="30"/>
      <c r="C1" s="31"/>
    </row>
    <row r="2" spans="1:3" ht="33" customHeight="1">
      <c r="A2" s="32" t="str">
        <f>Individuale!A2&amp;" km. "&amp;Individuale!I2</f>
        <v>Parco del Pineto - Roma (RM) Italia - Domenica 19/09/2010 km. 9</v>
      </c>
      <c r="B2" s="33"/>
      <c r="C2" s="34"/>
    </row>
    <row r="3" spans="1:3" ht="24.75" customHeight="1">
      <c r="A3" s="17" t="s">
        <v>121</v>
      </c>
      <c r="B3" s="18" t="s">
        <v>125</v>
      </c>
      <c r="C3" s="18" t="s">
        <v>130</v>
      </c>
    </row>
    <row r="4" spans="1:3" ht="15" customHeight="1">
      <c r="A4" s="35">
        <v>1</v>
      </c>
      <c r="B4" s="48" t="s">
        <v>40</v>
      </c>
      <c r="C4" s="49">
        <v>18</v>
      </c>
    </row>
    <row r="5" spans="1:3" ht="15" customHeight="1">
      <c r="A5" s="36">
        <v>2</v>
      </c>
      <c r="B5" s="50" t="s">
        <v>61</v>
      </c>
      <c r="C5" s="51">
        <v>9</v>
      </c>
    </row>
    <row r="6" spans="1:3" ht="15" customHeight="1">
      <c r="A6" s="36">
        <v>3</v>
      </c>
      <c r="B6" s="50" t="s">
        <v>147</v>
      </c>
      <c r="C6" s="51">
        <v>6</v>
      </c>
    </row>
    <row r="7" spans="1:3" ht="15" customHeight="1">
      <c r="A7" s="36">
        <v>4</v>
      </c>
      <c r="B7" s="50" t="s">
        <v>3</v>
      </c>
      <c r="C7" s="51">
        <v>4</v>
      </c>
    </row>
    <row r="8" spans="1:3" ht="15" customHeight="1">
      <c r="A8" s="36">
        <v>5</v>
      </c>
      <c r="B8" s="50" t="s">
        <v>21</v>
      </c>
      <c r="C8" s="51">
        <v>3</v>
      </c>
    </row>
    <row r="9" spans="1:3" ht="15" customHeight="1">
      <c r="A9" s="36">
        <v>6</v>
      </c>
      <c r="B9" s="50" t="s">
        <v>146</v>
      </c>
      <c r="C9" s="51">
        <v>2</v>
      </c>
    </row>
    <row r="10" spans="1:3" ht="15" customHeight="1">
      <c r="A10" s="36">
        <v>7</v>
      </c>
      <c r="B10" s="50" t="s">
        <v>117</v>
      </c>
      <c r="C10" s="51">
        <v>2</v>
      </c>
    </row>
    <row r="11" spans="1:3" ht="15" customHeight="1">
      <c r="A11" s="36">
        <v>8</v>
      </c>
      <c r="B11" s="50" t="s">
        <v>24</v>
      </c>
      <c r="C11" s="51">
        <v>2</v>
      </c>
    </row>
    <row r="12" spans="1:3" ht="15" customHeight="1">
      <c r="A12" s="36">
        <v>9</v>
      </c>
      <c r="B12" s="50" t="s">
        <v>26</v>
      </c>
      <c r="C12" s="51">
        <v>1</v>
      </c>
    </row>
    <row r="13" spans="1:3" ht="15" customHeight="1">
      <c r="A13" s="36">
        <v>10</v>
      </c>
      <c r="B13" s="50" t="s">
        <v>51</v>
      </c>
      <c r="C13" s="51">
        <v>1</v>
      </c>
    </row>
    <row r="14" spans="1:3" ht="15" customHeight="1">
      <c r="A14" s="36">
        <v>11</v>
      </c>
      <c r="B14" s="50" t="s">
        <v>7</v>
      </c>
      <c r="C14" s="51">
        <v>1</v>
      </c>
    </row>
    <row r="15" spans="1:3" ht="15" customHeight="1">
      <c r="A15" s="36">
        <v>12</v>
      </c>
      <c r="B15" s="50" t="s">
        <v>83</v>
      </c>
      <c r="C15" s="51">
        <v>1</v>
      </c>
    </row>
    <row r="16" spans="1:3" ht="15" customHeight="1">
      <c r="A16" s="36">
        <v>13</v>
      </c>
      <c r="B16" s="50" t="s">
        <v>19</v>
      </c>
      <c r="C16" s="51">
        <v>1</v>
      </c>
    </row>
    <row r="17" spans="1:3" ht="15" customHeight="1">
      <c r="A17" s="36">
        <v>14</v>
      </c>
      <c r="B17" s="50" t="s">
        <v>87</v>
      </c>
      <c r="C17" s="51">
        <v>1</v>
      </c>
    </row>
    <row r="18" spans="1:3" ht="15" customHeight="1">
      <c r="A18" s="36">
        <v>15</v>
      </c>
      <c r="B18" s="50" t="s">
        <v>37</v>
      </c>
      <c r="C18" s="51">
        <v>1</v>
      </c>
    </row>
    <row r="19" spans="1:3" ht="15" customHeight="1">
      <c r="A19" s="36">
        <v>16</v>
      </c>
      <c r="B19" s="50" t="s">
        <v>101</v>
      </c>
      <c r="C19" s="51">
        <v>1</v>
      </c>
    </row>
    <row r="20" spans="1:3" ht="15" customHeight="1">
      <c r="A20" s="36">
        <v>17</v>
      </c>
      <c r="B20" s="50" t="s">
        <v>32</v>
      </c>
      <c r="C20" s="51">
        <v>1</v>
      </c>
    </row>
    <row r="21" spans="1:3" ht="15" customHeight="1">
      <c r="A21" s="36">
        <v>18</v>
      </c>
      <c r="B21" s="50" t="s">
        <v>73</v>
      </c>
      <c r="C21" s="51">
        <v>1</v>
      </c>
    </row>
    <row r="22" spans="1:3" ht="15" customHeight="1">
      <c r="A22" s="36">
        <v>19</v>
      </c>
      <c r="B22" s="50" t="s">
        <v>64</v>
      </c>
      <c r="C22" s="51">
        <v>1</v>
      </c>
    </row>
    <row r="23" spans="1:3" ht="15" customHeight="1">
      <c r="A23" s="36">
        <v>20</v>
      </c>
      <c r="B23" s="50" t="s">
        <v>12</v>
      </c>
      <c r="C23" s="51">
        <v>1</v>
      </c>
    </row>
    <row r="24" spans="1:3" ht="15" customHeight="1">
      <c r="A24" s="36">
        <v>21</v>
      </c>
      <c r="B24" s="50" t="s">
        <v>34</v>
      </c>
      <c r="C24" s="51">
        <v>1</v>
      </c>
    </row>
    <row r="25" spans="1:3" ht="15" customHeight="1">
      <c r="A25" s="36">
        <v>22</v>
      </c>
      <c r="B25" s="50" t="s">
        <v>96</v>
      </c>
      <c r="C25" s="51">
        <v>1</v>
      </c>
    </row>
    <row r="26" spans="1:3" ht="15" customHeight="1">
      <c r="A26" s="36">
        <v>23</v>
      </c>
      <c r="B26" s="50" t="s">
        <v>14</v>
      </c>
      <c r="C26" s="51">
        <v>1</v>
      </c>
    </row>
    <row r="27" spans="1:3" ht="15" customHeight="1">
      <c r="A27" s="37">
        <v>24</v>
      </c>
      <c r="B27" s="52" t="s">
        <v>56</v>
      </c>
      <c r="C27" s="53">
        <v>1</v>
      </c>
    </row>
    <row r="28" ht="12.75">
      <c r="C28" s="4">
        <f>SUM(C4:C27)</f>
        <v>62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2010-09-22T08:22:25Z</dcterms:modified>
  <cp:category/>
  <cp:version/>
  <cp:contentType/>
  <cp:contentStatus/>
</cp:coreProperties>
</file>