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'Individuale'!$A$3:$I$121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<sst xmlns="http://schemas.openxmlformats.org/spreadsheetml/2006/main" count="644" uniqueCount="381">
  <si>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</si>
  <si>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</si>
  <si>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</si>
  <si>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</si>
  <si>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</si>
  <si>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</si>
  <si>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</si>
  <si>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</si>
  <si>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</si>
  <si>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</si>
  <si>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</si>
  <si>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Sabina Marathon Club</t>
  </si>
  <si>
    <t>US Roma 83</t>
  </si>
  <si>
    <t>A.S.D. Podistica Solidarietà</t>
  </si>
  <si>
    <t>Petracca</t>
  </si>
  <si>
    <t>Giuseppe</t>
  </si>
  <si>
    <t>Amat. M</t>
  </si>
  <si>
    <t>Atletica Studentesca CaRiRi</t>
  </si>
  <si>
    <t>00.32.42</t>
  </si>
  <si>
    <t>Franchi</t>
  </si>
  <si>
    <t>SM-35</t>
  </si>
  <si>
    <t>UISP Avis Rieti</t>
  </si>
  <si>
    <t>00.33.43</t>
  </si>
  <si>
    <t>Rea</t>
  </si>
  <si>
    <t>Fabio</t>
  </si>
  <si>
    <t>Lazio Runners Team</t>
  </si>
  <si>
    <t>00.34.40</t>
  </si>
  <si>
    <t>Pisu</t>
  </si>
  <si>
    <t>Daniele</t>
  </si>
  <si>
    <t>Footworks Sporting Team Roma</t>
  </si>
  <si>
    <t>00.34.41</t>
  </si>
  <si>
    <t>Boudouma</t>
  </si>
  <si>
    <t>Yahya</t>
  </si>
  <si>
    <t>SM-45</t>
  </si>
  <si>
    <t>Indipendente</t>
  </si>
  <si>
    <t>00.34.57</t>
  </si>
  <si>
    <t>Moroni</t>
  </si>
  <si>
    <t>Francesco</t>
  </si>
  <si>
    <t>Myricae</t>
  </si>
  <si>
    <t>00.35.01</t>
  </si>
  <si>
    <t>Di Bartolomeo</t>
  </si>
  <si>
    <t>Daniel</t>
  </si>
  <si>
    <t>00.35.23</t>
  </si>
  <si>
    <t>Pompili</t>
  </si>
  <si>
    <t>Tiziano</t>
  </si>
  <si>
    <t>Poligrafico dello Stato</t>
  </si>
  <si>
    <t>00.35.41</t>
  </si>
  <si>
    <t>Sabato</t>
  </si>
  <si>
    <t>Giorgio</t>
  </si>
  <si>
    <t>00.36.15</t>
  </si>
  <si>
    <t>Carmine</t>
  </si>
  <si>
    <t>GS Pizzeria Il Podista</t>
  </si>
  <si>
    <t>00.36.25</t>
  </si>
  <si>
    <t>Simonetti</t>
  </si>
  <si>
    <t>Marco</t>
  </si>
  <si>
    <t>SM-40</t>
  </si>
  <si>
    <t>Corsa dei Santi</t>
  </si>
  <si>
    <t>00.37.02</t>
  </si>
  <si>
    <t>Di Giulio</t>
  </si>
  <si>
    <t>00.37.06</t>
  </si>
  <si>
    <t>La Cava</t>
  </si>
  <si>
    <t>Paolo</t>
  </si>
  <si>
    <t>00.37.21</t>
  </si>
  <si>
    <t>Brandi</t>
  </si>
  <si>
    <t>Fabrizio</t>
  </si>
  <si>
    <t>Atletica Insieme Forhans Team</t>
  </si>
  <si>
    <t>00.37.39</t>
  </si>
  <si>
    <t>Martini</t>
  </si>
  <si>
    <t>Antonio</t>
  </si>
  <si>
    <t>00.38.26</t>
  </si>
  <si>
    <t>Perelli</t>
  </si>
  <si>
    <t>Massimo</t>
  </si>
  <si>
    <t>GSD K42 Roma</t>
  </si>
  <si>
    <t>00.38.53</t>
  </si>
  <si>
    <t>Armella</t>
  </si>
  <si>
    <t>David</t>
  </si>
  <si>
    <t>00.39.34</t>
  </si>
  <si>
    <t>Crescenzi</t>
  </si>
  <si>
    <t>Romolo</t>
  </si>
  <si>
    <t>SM-50</t>
  </si>
  <si>
    <t>00.39.54</t>
  </si>
  <si>
    <t>Luzi</t>
  </si>
  <si>
    <t>Luigi</t>
  </si>
  <si>
    <t>SM-60</t>
  </si>
  <si>
    <t>00.40.07</t>
  </si>
  <si>
    <t>Giogli</t>
  </si>
  <si>
    <t>Moreno</t>
  </si>
  <si>
    <t>00.40.17</t>
  </si>
  <si>
    <t>Matera</t>
  </si>
  <si>
    <t>Nicola</t>
  </si>
  <si>
    <t>ASD Running Evolution</t>
  </si>
  <si>
    <t>00.40.24</t>
  </si>
  <si>
    <t>Arena</t>
  </si>
  <si>
    <t>Gloria</t>
  </si>
  <si>
    <t>Amat. F</t>
  </si>
  <si>
    <t>00.41.00</t>
  </si>
  <si>
    <t>Tolomei</t>
  </si>
  <si>
    <t>Giovanni</t>
  </si>
  <si>
    <t>LBM Sport</t>
  </si>
  <si>
    <t>00.41.03</t>
  </si>
  <si>
    <t>Massarelli</t>
  </si>
  <si>
    <t>00.41.18</t>
  </si>
  <si>
    <t>Brescini</t>
  </si>
  <si>
    <t>00.41.23</t>
  </si>
  <si>
    <t>Amatori</t>
  </si>
  <si>
    <t>00.41.42</t>
  </si>
  <si>
    <t>De Luca Rapone</t>
  </si>
  <si>
    <t>Vincenzo</t>
  </si>
  <si>
    <t>ASD Enea Roma</t>
  </si>
  <si>
    <t>00.41.53</t>
  </si>
  <si>
    <t>Diario</t>
  </si>
  <si>
    <t>Angelo</t>
  </si>
  <si>
    <t>Fulmini &amp; Saette</t>
  </si>
  <si>
    <t>00.42.35</t>
  </si>
  <si>
    <t>Bruschi</t>
  </si>
  <si>
    <t>Mauro</t>
  </si>
  <si>
    <t>ASD Forza Maggiore</t>
  </si>
  <si>
    <t>00.42.37</t>
  </si>
  <si>
    <t>Trucchia</t>
  </si>
  <si>
    <t>Stefano</t>
  </si>
  <si>
    <t>SM-55</t>
  </si>
  <si>
    <t>ASD Boville Podistica</t>
  </si>
  <si>
    <t>00.42.40</t>
  </si>
  <si>
    <t>Bortoloni</t>
  </si>
  <si>
    <t>Natale</t>
  </si>
  <si>
    <t>00.42.49</t>
  </si>
  <si>
    <t>Spinardi</t>
  </si>
  <si>
    <t>Andrea</t>
  </si>
  <si>
    <t>00.43.54</t>
  </si>
  <si>
    <t>Latteri</t>
  </si>
  <si>
    <t>Luigia</t>
  </si>
  <si>
    <t>SF-45</t>
  </si>
  <si>
    <t>Due Ponti</t>
  </si>
  <si>
    <t>Costantini</t>
  </si>
  <si>
    <t>Domenico</t>
  </si>
  <si>
    <t>00.43.56</t>
  </si>
  <si>
    <t>Masotti</t>
  </si>
  <si>
    <t>Atletica Orte</t>
  </si>
  <si>
    <t>00.44.16</t>
  </si>
  <si>
    <t>Maroni</t>
  </si>
  <si>
    <t>Marcel</t>
  </si>
  <si>
    <t>GS Amleto Monti</t>
  </si>
  <si>
    <t>00.44.32</t>
  </si>
  <si>
    <t>De Carolis</t>
  </si>
  <si>
    <t>00.44.38</t>
  </si>
  <si>
    <t>Porchetti</t>
  </si>
  <si>
    <t>00.44.40</t>
  </si>
  <si>
    <t>Cesetti</t>
  </si>
  <si>
    <t>Roberto</t>
  </si>
  <si>
    <t>ASD Il Campanile</t>
  </si>
  <si>
    <t>00.44.43</t>
  </si>
  <si>
    <t>Elviretti</t>
  </si>
  <si>
    <t>00.44.48</t>
  </si>
  <si>
    <t>Durantini</t>
  </si>
  <si>
    <t>Pierstefano</t>
  </si>
  <si>
    <t>00.45.10</t>
  </si>
  <si>
    <t>Caciotta</t>
  </si>
  <si>
    <t>Sergio</t>
  </si>
  <si>
    <t>00.45.12</t>
  </si>
  <si>
    <t>Cecera</t>
  </si>
  <si>
    <t>00.45.13</t>
  </si>
  <si>
    <t>Colafigli</t>
  </si>
  <si>
    <t>00.45.27</t>
  </si>
  <si>
    <t>Madaschi</t>
  </si>
  <si>
    <t>Mario</t>
  </si>
  <si>
    <t>00.45.30</t>
  </si>
  <si>
    <t>Giorgi</t>
  </si>
  <si>
    <t>00.45.32</t>
  </si>
  <si>
    <t>Blokker</t>
  </si>
  <si>
    <t>Henk</t>
  </si>
  <si>
    <t>Dem Olanda</t>
  </si>
  <si>
    <t>00.45.36</t>
  </si>
  <si>
    <t>Battistelli</t>
  </si>
  <si>
    <t>Liviano</t>
  </si>
  <si>
    <t>SM-65</t>
  </si>
  <si>
    <t>00.45.51</t>
  </si>
  <si>
    <t>Grilli</t>
  </si>
  <si>
    <t>Atletica Faleria</t>
  </si>
  <si>
    <t>00.45.55</t>
  </si>
  <si>
    <t>Bestiaco</t>
  </si>
  <si>
    <t>Marino</t>
  </si>
  <si>
    <t>00.46.08</t>
  </si>
  <si>
    <t>Gindullin</t>
  </si>
  <si>
    <t>Viacheslav</t>
  </si>
  <si>
    <t>00.46.10</t>
  </si>
  <si>
    <t>Zervos</t>
  </si>
  <si>
    <t>Thi Kim Thu</t>
  </si>
  <si>
    <t>00.46.37</t>
  </si>
  <si>
    <t>Lupi</t>
  </si>
  <si>
    <t>Giampiero</t>
  </si>
  <si>
    <t>00.46.56</t>
  </si>
  <si>
    <t>00.47.01</t>
  </si>
  <si>
    <t>De Simone</t>
  </si>
  <si>
    <t>00.47.16</t>
  </si>
  <si>
    <t>Ciut</t>
  </si>
  <si>
    <t>Gustavo</t>
  </si>
  <si>
    <t>00.47.22</t>
  </si>
  <si>
    <t>Midena</t>
  </si>
  <si>
    <t>00.47.25</t>
  </si>
  <si>
    <t>Pimpinella</t>
  </si>
  <si>
    <t>Franco</t>
  </si>
  <si>
    <t>00.47.41</t>
  </si>
  <si>
    <t>Di Leno</t>
  </si>
  <si>
    <t>Pasqua</t>
  </si>
  <si>
    <t>SF-40</t>
  </si>
  <si>
    <t>Olimpica Flaminia</t>
  </si>
  <si>
    <t>00.47.51</t>
  </si>
  <si>
    <t>Dell`Uomo</t>
  </si>
  <si>
    <t>Renato</t>
  </si>
  <si>
    <t>00.47.54</t>
  </si>
  <si>
    <t>Paris</t>
  </si>
  <si>
    <t>Filiberto</t>
  </si>
  <si>
    <t>00.47.57</t>
  </si>
  <si>
    <t>Santarelli</t>
  </si>
  <si>
    <t>Patrizia</t>
  </si>
  <si>
    <t>SF-50</t>
  </si>
  <si>
    <t>00.48.07</t>
  </si>
  <si>
    <t>Tazza</t>
  </si>
  <si>
    <t>Valentino</t>
  </si>
  <si>
    <t>00.48.34</t>
  </si>
  <si>
    <t>Russo</t>
  </si>
  <si>
    <t>Simona</t>
  </si>
  <si>
    <t>00.48.35</t>
  </si>
  <si>
    <t>Moncalieri</t>
  </si>
  <si>
    <t>Alessandro</t>
  </si>
  <si>
    <t>00.48.41</t>
  </si>
  <si>
    <t>00.49.05</t>
  </si>
  <si>
    <t>Sabatini</t>
  </si>
  <si>
    <t>Cristina</t>
  </si>
  <si>
    <t>00.49.10</t>
  </si>
  <si>
    <t>Cantiani</t>
  </si>
  <si>
    <t>Carlo</t>
  </si>
  <si>
    <t>Atletica Fiano Romano</t>
  </si>
  <si>
    <t>00.49.39</t>
  </si>
  <si>
    <t>De Mattia</t>
  </si>
  <si>
    <t>Ludovico</t>
  </si>
  <si>
    <t>00.49.53</t>
  </si>
  <si>
    <t>Paternesi</t>
  </si>
  <si>
    <t>Monica</t>
  </si>
  <si>
    <t>00.50.09</t>
  </si>
  <si>
    <t>Menghini</t>
  </si>
  <si>
    <t>Lucio</t>
  </si>
  <si>
    <t>00.50.18</t>
  </si>
  <si>
    <t>Berardi</t>
  </si>
  <si>
    <t>Massimiliano</t>
  </si>
  <si>
    <t>Podistica Settecamini</t>
  </si>
  <si>
    <t>00.50.25</t>
  </si>
  <si>
    <t>Saliola</t>
  </si>
  <si>
    <t>Bruno</t>
  </si>
  <si>
    <t>00.50.28</t>
  </si>
  <si>
    <t>Panebianco</t>
  </si>
  <si>
    <t>00.50.35</t>
  </si>
  <si>
    <t>Lo Verde</t>
  </si>
  <si>
    <t>Sandro</t>
  </si>
  <si>
    <t>00.50.43</t>
  </si>
  <si>
    <t>Pintus</t>
  </si>
  <si>
    <t>00.50.51</t>
  </si>
  <si>
    <t>Giuliani</t>
  </si>
  <si>
    <t>00.50.53</t>
  </si>
  <si>
    <t>Forniti</t>
  </si>
  <si>
    <t>00.50.58</t>
  </si>
  <si>
    <t>Clementini</t>
  </si>
  <si>
    <t>00.51.03</t>
  </si>
  <si>
    <t>Francica</t>
  </si>
  <si>
    <t>Luca</t>
  </si>
  <si>
    <t>00.51.13</t>
  </si>
  <si>
    <t>Bianco</t>
  </si>
  <si>
    <t>Avis in corsa</t>
  </si>
  <si>
    <t>00.51.22</t>
  </si>
  <si>
    <t>Tagliaferri</t>
  </si>
  <si>
    <t>Rinaldo</t>
  </si>
  <si>
    <t>00.52.29</t>
  </si>
  <si>
    <t>Mancini</t>
  </si>
  <si>
    <t>SM-70</t>
  </si>
  <si>
    <t>00.52.50</t>
  </si>
  <si>
    <t>Iacobelli</t>
  </si>
  <si>
    <t>Letizia</t>
  </si>
  <si>
    <t>SF-35</t>
  </si>
  <si>
    <t>Amatori Podistica Terni</t>
  </si>
  <si>
    <t>00.52.52</t>
  </si>
  <si>
    <t>Bonino</t>
  </si>
  <si>
    <t>00.52.56</t>
  </si>
  <si>
    <t>Cera</t>
  </si>
  <si>
    <t>Loredana</t>
  </si>
  <si>
    <t>00.52.59</t>
  </si>
  <si>
    <t>Borruso</t>
  </si>
  <si>
    <t>Emanuela</t>
  </si>
  <si>
    <t>Podisti Maratona di Roma</t>
  </si>
  <si>
    <t>00.53.12</t>
  </si>
  <si>
    <t>Pellino</t>
  </si>
  <si>
    <t>Antonino</t>
  </si>
  <si>
    <t>00.53.18</t>
  </si>
  <si>
    <t>Roberta</t>
  </si>
  <si>
    <t>00.53.34</t>
  </si>
  <si>
    <t>Pecci</t>
  </si>
  <si>
    <t>ASD Asterix</t>
  </si>
  <si>
    <t>00.53.38</t>
  </si>
  <si>
    <t>Decina</t>
  </si>
  <si>
    <t>Claudio</t>
  </si>
  <si>
    <t>00.53.44</t>
  </si>
  <si>
    <t>Orsingher</t>
  </si>
  <si>
    <t>Enzo</t>
  </si>
  <si>
    <t>ASD Atletica Vita</t>
  </si>
  <si>
    <t>00.53.56</t>
  </si>
  <si>
    <t>Moskvichenho</t>
  </si>
  <si>
    <t>Oxana</t>
  </si>
  <si>
    <t>00.54.03</t>
  </si>
  <si>
    <t>Sinerchia</t>
  </si>
  <si>
    <t>00.54.09</t>
  </si>
  <si>
    <t>Di Tanna</t>
  </si>
  <si>
    <t>Nicola Amato</t>
  </si>
  <si>
    <t>00.54.16</t>
  </si>
  <si>
    <t>Marcello</t>
  </si>
  <si>
    <t>00.55.08</t>
  </si>
  <si>
    <t>Consamaro</t>
  </si>
  <si>
    <t>Michele</t>
  </si>
  <si>
    <t>00.55.14</t>
  </si>
  <si>
    <t>Molinaro</t>
  </si>
  <si>
    <t>Eugenio</t>
  </si>
  <si>
    <t>00.55.42</t>
  </si>
  <si>
    <t>Zedde</t>
  </si>
  <si>
    <t>Gianluigi</t>
  </si>
  <si>
    <t>00.55.54</t>
  </si>
  <si>
    <t>Mozzetti</t>
  </si>
  <si>
    <t>00.56.13</t>
  </si>
  <si>
    <t>Raru</t>
  </si>
  <si>
    <t>Carmen</t>
  </si>
  <si>
    <t>00.56.14</t>
  </si>
  <si>
    <t>Ciocchetti</t>
  </si>
  <si>
    <t>Silvana</t>
  </si>
  <si>
    <t>SF-60</t>
  </si>
  <si>
    <t>Astra Roma</t>
  </si>
  <si>
    <t>00.56.23</t>
  </si>
  <si>
    <t>Brogi</t>
  </si>
  <si>
    <t>Giancarlo</t>
  </si>
  <si>
    <t>00.56.39</t>
  </si>
  <si>
    <t>Scoppettuolo</t>
  </si>
  <si>
    <t>00.56.43</t>
  </si>
  <si>
    <t>Corvaro</t>
  </si>
  <si>
    <t>Gino</t>
  </si>
  <si>
    <t>ASD Fartlek Ostia</t>
  </si>
  <si>
    <t>00.57.03</t>
  </si>
  <si>
    <t>Montagno</t>
  </si>
  <si>
    <t>00.57.23</t>
  </si>
  <si>
    <t>Pelliccia</t>
  </si>
  <si>
    <t>AS Mediterranea</t>
  </si>
  <si>
    <t>00.57.59</t>
  </si>
  <si>
    <t>Petricola</t>
  </si>
  <si>
    <t>Sandrina</t>
  </si>
  <si>
    <t>00.58.19</t>
  </si>
  <si>
    <t>Sconocchia</t>
  </si>
  <si>
    <t>Renzo</t>
  </si>
  <si>
    <t>00.58.29</t>
  </si>
  <si>
    <t>Fabiani</t>
  </si>
  <si>
    <t>01.00.23</t>
  </si>
  <si>
    <t>Proietti</t>
  </si>
  <si>
    <t>Maurizio</t>
  </si>
  <si>
    <t>01.02.31</t>
  </si>
  <si>
    <t>Quotidiano</t>
  </si>
  <si>
    <t>Maria Teresa</t>
  </si>
  <si>
    <t>01.02.34</t>
  </si>
  <si>
    <t>Veroli</t>
  </si>
  <si>
    <t>Federico</t>
  </si>
  <si>
    <t>01.04.21</t>
  </si>
  <si>
    <t>Tartamelli</t>
  </si>
  <si>
    <t>Lina</t>
  </si>
  <si>
    <t>SF-65</t>
  </si>
  <si>
    <t>01.06.57</t>
  </si>
  <si>
    <t>Finiti</t>
  </si>
  <si>
    <t>Atl. Monte Mario Roma</t>
  </si>
  <si>
    <t>01.10.31</t>
  </si>
  <si>
    <t>Cicolò</t>
  </si>
  <si>
    <t>Salvatore</t>
  </si>
  <si>
    <t>01.11.47</t>
  </si>
  <si>
    <t>Giorgia</t>
  </si>
  <si>
    <t>01.11.51</t>
  </si>
  <si>
    <t>Giannini</t>
  </si>
  <si>
    <t>Roma Road Runners</t>
  </si>
  <si>
    <t>01.17.22</t>
  </si>
  <si>
    <t>La Scalata di Belmonte</t>
  </si>
  <si>
    <t>Cantalupo in Sabina (RI) - Domenica 19/06/2011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</si>
</sst>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1" t="s">
        <v>379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32" t="s">
        <v>380</v>
      </c>
      <c r="B2" s="32"/>
      <c r="C2" s="32"/>
      <c r="D2" s="32"/>
      <c r="E2" s="32"/>
      <c r="F2" s="32"/>
      <c r="G2" s="32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21" t="s">
        <v>14</v>
      </c>
      <c r="C4" s="21" t="s">
        <v>15</v>
      </c>
      <c r="D4" s="15" t="s">
        <v>16</v>
      </c>
      <c r="E4" s="21" t="s">
        <v>17</v>
      </c>
      <c r="F4" s="15" t="s">
        <v>18</v>
      </c>
      <c r="G4" s="15" t="str">
        <f aca="true" t="shared" si="0" ref="G4:G67">TEXT(INT((HOUR(F4)*3600+MINUTE(F4)*60+SECOND(F4))/$I$2/60),"0")&amp;"."&amp;TEXT(MOD((HOUR(F4)*3600+MINUTE(F4)*60+SECOND(F4))/$I$2,60),"00")&amp;"/km"</f>
        <v>3.16/km</v>
      </c>
      <c r="H4" s="18">
        <f aca="true" t="shared" si="1" ref="H4:H31">F4-$F$4</f>
        <v>0</v>
      </c>
      <c r="I4" s="18">
        <f>F4-INDEX($F$4:$F$859,MATCH(D4,$D$4:$D$859,0))</f>
        <v>0</v>
      </c>
    </row>
    <row r="5" spans="1:9" s="11" customFormat="1" ht="15" customHeight="1">
      <c r="A5" s="16">
        <v>2</v>
      </c>
      <c r="B5" s="22" t="s">
        <v>19</v>
      </c>
      <c r="C5" s="22" t="s">
        <v>15</v>
      </c>
      <c r="D5" s="16" t="s">
        <v>20</v>
      </c>
      <c r="E5" s="22" t="s">
        <v>21</v>
      </c>
      <c r="F5" s="16" t="s">
        <v>22</v>
      </c>
      <c r="G5" s="16" t="str">
        <f t="shared" si="0"/>
        <v>3.22/km</v>
      </c>
      <c r="H5" s="19">
        <f t="shared" si="1"/>
        <v>0.000706018518518519</v>
      </c>
      <c r="I5" s="19">
        <f>F5-INDEX($F$4:$F$859,MATCH(D5,$D$4:$D$859,0))</f>
        <v>0</v>
      </c>
    </row>
    <row r="6" spans="1:9" s="11" customFormat="1" ht="15" customHeight="1">
      <c r="A6" s="16">
        <v>3</v>
      </c>
      <c r="B6" s="22" t="s">
        <v>23</v>
      </c>
      <c r="C6" s="22" t="s">
        <v>24</v>
      </c>
      <c r="D6" s="16" t="s">
        <v>16</v>
      </c>
      <c r="E6" s="22" t="s">
        <v>25</v>
      </c>
      <c r="F6" s="16" t="s">
        <v>26</v>
      </c>
      <c r="G6" s="16" t="str">
        <f t="shared" si="0"/>
        <v>3.28/km</v>
      </c>
      <c r="H6" s="19">
        <f t="shared" si="1"/>
        <v>0.0013657407407407368</v>
      </c>
      <c r="I6" s="19">
        <f>F6-INDEX($F$4:$F$859,MATCH(D6,$D$4:$D$859,0))</f>
        <v>0.0013657407407407368</v>
      </c>
    </row>
    <row r="7" spans="1:9" s="11" customFormat="1" ht="15" customHeight="1">
      <c r="A7" s="16">
        <v>4</v>
      </c>
      <c r="B7" s="22" t="s">
        <v>27</v>
      </c>
      <c r="C7" s="22" t="s">
        <v>28</v>
      </c>
      <c r="D7" s="16" t="s">
        <v>20</v>
      </c>
      <c r="E7" s="22" t="s">
        <v>29</v>
      </c>
      <c r="F7" s="16" t="s">
        <v>30</v>
      </c>
      <c r="G7" s="16" t="str">
        <f t="shared" si="0"/>
        <v>3.28/km</v>
      </c>
      <c r="H7" s="19">
        <f t="shared" si="1"/>
        <v>0.0013773148148148139</v>
      </c>
      <c r="I7" s="19">
        <f>F7-INDEX($F$4:$F$859,MATCH(D7,$D$4:$D$859,0))</f>
        <v>0.0006712962962962948</v>
      </c>
    </row>
    <row r="8" spans="1:9" s="11" customFormat="1" ht="15" customHeight="1">
      <c r="A8" s="16">
        <v>5</v>
      </c>
      <c r="B8" s="22" t="s">
        <v>31</v>
      </c>
      <c r="C8" s="22" t="s">
        <v>32</v>
      </c>
      <c r="D8" s="16" t="s">
        <v>33</v>
      </c>
      <c r="E8" s="22" t="s">
        <v>34</v>
      </c>
      <c r="F8" s="16" t="s">
        <v>35</v>
      </c>
      <c r="G8" s="16" t="str">
        <f t="shared" si="0"/>
        <v>3.30/km</v>
      </c>
      <c r="H8" s="19">
        <f t="shared" si="1"/>
        <v>0.0015625000000000014</v>
      </c>
      <c r="I8" s="19">
        <f>F8-INDEX($F$4:$F$859,MATCH(D8,$D$4:$D$859,0))</f>
        <v>0</v>
      </c>
    </row>
    <row r="9" spans="1:9" s="11" customFormat="1" ht="15" customHeight="1">
      <c r="A9" s="16">
        <v>6</v>
      </c>
      <c r="B9" s="22" t="s">
        <v>36</v>
      </c>
      <c r="C9" s="22" t="s">
        <v>37</v>
      </c>
      <c r="D9" s="16" t="s">
        <v>16</v>
      </c>
      <c r="E9" s="22" t="s">
        <v>38</v>
      </c>
      <c r="F9" s="16" t="s">
        <v>39</v>
      </c>
      <c r="G9" s="16" t="str">
        <f t="shared" si="0"/>
        <v>3.30/km</v>
      </c>
      <c r="H9" s="19">
        <f t="shared" si="1"/>
        <v>0.0016087962962962957</v>
      </c>
      <c r="I9" s="19">
        <f>F9-INDEX($F$4:$F$859,MATCH(D9,$D$4:$D$859,0))</f>
        <v>0.0016087962962962957</v>
      </c>
    </row>
    <row r="10" spans="1:9" s="11" customFormat="1" ht="15" customHeight="1">
      <c r="A10" s="16">
        <v>7</v>
      </c>
      <c r="B10" s="22" t="s">
        <v>40</v>
      </c>
      <c r="C10" s="22" t="s">
        <v>41</v>
      </c>
      <c r="D10" s="16" t="s">
        <v>16</v>
      </c>
      <c r="E10" s="22" t="s">
        <v>21</v>
      </c>
      <c r="F10" s="16" t="s">
        <v>42</v>
      </c>
      <c r="G10" s="16" t="str">
        <f t="shared" si="0"/>
        <v>3.32/km</v>
      </c>
      <c r="H10" s="19">
        <f t="shared" si="1"/>
        <v>0.001863425925925928</v>
      </c>
      <c r="I10" s="19">
        <f>F10-INDEX($F$4:$F$859,MATCH(D10,$D$4:$D$859,0))</f>
        <v>0.001863425925925928</v>
      </c>
    </row>
    <row r="11" spans="1:9" s="11" customFormat="1" ht="15" customHeight="1">
      <c r="A11" s="16">
        <v>8</v>
      </c>
      <c r="B11" s="22" t="s">
        <v>43</v>
      </c>
      <c r="C11" s="22" t="s">
        <v>44</v>
      </c>
      <c r="D11" s="16" t="s">
        <v>20</v>
      </c>
      <c r="E11" s="22" t="s">
        <v>45</v>
      </c>
      <c r="F11" s="16" t="s">
        <v>46</v>
      </c>
      <c r="G11" s="16" t="str">
        <f t="shared" si="0"/>
        <v>3.34/km</v>
      </c>
      <c r="H11" s="19">
        <f t="shared" si="1"/>
        <v>0.002071759259259256</v>
      </c>
      <c r="I11" s="19">
        <f>F11-INDEX($F$4:$F$859,MATCH(D11,$D$4:$D$859,0))</f>
        <v>0.0013657407407407368</v>
      </c>
    </row>
    <row r="12" spans="1:9" s="11" customFormat="1" ht="15" customHeight="1">
      <c r="A12" s="16">
        <v>9</v>
      </c>
      <c r="B12" s="22" t="s">
        <v>47</v>
      </c>
      <c r="C12" s="22" t="s">
        <v>48</v>
      </c>
      <c r="D12" s="16" t="s">
        <v>33</v>
      </c>
      <c r="E12" s="22" t="s">
        <v>21</v>
      </c>
      <c r="F12" s="16" t="s">
        <v>49</v>
      </c>
      <c r="G12" s="16" t="str">
        <f t="shared" si="0"/>
        <v>3.38/km</v>
      </c>
      <c r="H12" s="19">
        <f t="shared" si="1"/>
        <v>0.0024652777777777746</v>
      </c>
      <c r="I12" s="19">
        <f>F12-INDEX($F$4:$F$859,MATCH(D12,$D$4:$D$859,0))</f>
        <v>0.0009027777777777732</v>
      </c>
    </row>
    <row r="13" spans="1:9" s="11" customFormat="1" ht="15" customHeight="1">
      <c r="A13" s="16">
        <v>10</v>
      </c>
      <c r="B13" s="22" t="s">
        <v>14</v>
      </c>
      <c r="C13" s="22" t="s">
        <v>50</v>
      </c>
      <c r="D13" s="16" t="s">
        <v>33</v>
      </c>
      <c r="E13" s="22" t="s">
        <v>51</v>
      </c>
      <c r="F13" s="16" t="s">
        <v>52</v>
      </c>
      <c r="G13" s="16" t="str">
        <f t="shared" si="0"/>
        <v>3.39/km</v>
      </c>
      <c r="H13" s="19">
        <f t="shared" si="1"/>
        <v>0.002581018518518517</v>
      </c>
      <c r="I13" s="19">
        <f>F13-INDEX($F$4:$F$859,MATCH(D13,$D$4:$D$859,0))</f>
        <v>0.0010185185185185158</v>
      </c>
    </row>
    <row r="14" spans="1:9" s="11" customFormat="1" ht="15" customHeight="1">
      <c r="A14" s="16">
        <v>11</v>
      </c>
      <c r="B14" s="22" t="s">
        <v>53</v>
      </c>
      <c r="C14" s="22" t="s">
        <v>54</v>
      </c>
      <c r="D14" s="16" t="s">
        <v>55</v>
      </c>
      <c r="E14" s="22" t="s">
        <v>56</v>
      </c>
      <c r="F14" s="16" t="s">
        <v>57</v>
      </c>
      <c r="G14" s="16" t="str">
        <f t="shared" si="0"/>
        <v>3.42/km</v>
      </c>
      <c r="H14" s="19">
        <f t="shared" si="1"/>
        <v>0.00300925925925926</v>
      </c>
      <c r="I14" s="19">
        <f>F14-INDEX($F$4:$F$859,MATCH(D14,$D$4:$D$859,0))</f>
        <v>0</v>
      </c>
    </row>
    <row r="15" spans="1:9" s="11" customFormat="1" ht="15" customHeight="1">
      <c r="A15" s="16">
        <v>12</v>
      </c>
      <c r="B15" s="22" t="s">
        <v>58</v>
      </c>
      <c r="C15" s="22" t="s">
        <v>37</v>
      </c>
      <c r="D15" s="16" t="s">
        <v>55</v>
      </c>
      <c r="E15" s="22" t="s">
        <v>21</v>
      </c>
      <c r="F15" s="16" t="s">
        <v>59</v>
      </c>
      <c r="G15" s="16" t="str">
        <f t="shared" si="0"/>
        <v>3.43/km</v>
      </c>
      <c r="H15" s="19">
        <f t="shared" si="1"/>
        <v>0.003055555555555558</v>
      </c>
      <c r="I15" s="19">
        <f>F15-INDEX($F$4:$F$859,MATCH(D15,$D$4:$D$859,0))</f>
        <v>4.629629629629775E-05</v>
      </c>
    </row>
    <row r="16" spans="1:9" s="11" customFormat="1" ht="15" customHeight="1">
      <c r="A16" s="16">
        <v>13</v>
      </c>
      <c r="B16" s="22" t="s">
        <v>60</v>
      </c>
      <c r="C16" s="22" t="s">
        <v>61</v>
      </c>
      <c r="D16" s="16" t="s">
        <v>55</v>
      </c>
      <c r="E16" s="22" t="s">
        <v>56</v>
      </c>
      <c r="F16" s="16" t="s">
        <v>62</v>
      </c>
      <c r="G16" s="16" t="str">
        <f t="shared" si="0"/>
        <v>3.44/km</v>
      </c>
      <c r="H16" s="19">
        <f t="shared" si="1"/>
        <v>0.0032291666666666684</v>
      </c>
      <c r="I16" s="19">
        <f>F16-INDEX($F$4:$F$859,MATCH(D16,$D$4:$D$859,0))</f>
        <v>0.00021990740740740825</v>
      </c>
    </row>
    <row r="17" spans="1:9" s="11" customFormat="1" ht="15" customHeight="1">
      <c r="A17" s="16">
        <v>14</v>
      </c>
      <c r="B17" s="22" t="s">
        <v>63</v>
      </c>
      <c r="C17" s="22" t="s">
        <v>64</v>
      </c>
      <c r="D17" s="16" t="s">
        <v>55</v>
      </c>
      <c r="E17" s="22" t="s">
        <v>65</v>
      </c>
      <c r="F17" s="16" t="s">
        <v>66</v>
      </c>
      <c r="G17" s="16" t="str">
        <f t="shared" si="0"/>
        <v>3.46/km</v>
      </c>
      <c r="H17" s="19">
        <f t="shared" si="1"/>
        <v>0.003437499999999996</v>
      </c>
      <c r="I17" s="19">
        <f>F17-INDEX($F$4:$F$859,MATCH(D17,$D$4:$D$859,0))</f>
        <v>0.000428240740740736</v>
      </c>
    </row>
    <row r="18" spans="1:9" s="11" customFormat="1" ht="15" customHeight="1">
      <c r="A18" s="16">
        <v>15</v>
      </c>
      <c r="B18" s="22" t="s">
        <v>67</v>
      </c>
      <c r="C18" s="22" t="s">
        <v>68</v>
      </c>
      <c r="D18" s="16" t="s">
        <v>55</v>
      </c>
      <c r="E18" s="22" t="s">
        <v>21</v>
      </c>
      <c r="F18" s="16" t="s">
        <v>69</v>
      </c>
      <c r="G18" s="16" t="str">
        <f t="shared" si="0"/>
        <v>3.51/km</v>
      </c>
      <c r="H18" s="19">
        <f t="shared" si="1"/>
        <v>0.003981481481481482</v>
      </c>
      <c r="I18" s="19">
        <f>F18-INDEX($F$4:$F$859,MATCH(D18,$D$4:$D$859,0))</f>
        <v>0.0009722222222222215</v>
      </c>
    </row>
    <row r="19" spans="1:9" s="11" customFormat="1" ht="15" customHeight="1">
      <c r="A19" s="16">
        <v>16</v>
      </c>
      <c r="B19" s="22" t="s">
        <v>70</v>
      </c>
      <c r="C19" s="22" t="s">
        <v>71</v>
      </c>
      <c r="D19" s="16" t="s">
        <v>33</v>
      </c>
      <c r="E19" s="22" t="s">
        <v>72</v>
      </c>
      <c r="F19" s="16" t="s">
        <v>73</v>
      </c>
      <c r="G19" s="16" t="str">
        <f t="shared" si="0"/>
        <v>3.53/km</v>
      </c>
      <c r="H19" s="19">
        <f t="shared" si="1"/>
        <v>0.0042939814814814785</v>
      </c>
      <c r="I19" s="19">
        <f>F19-INDEX($F$4:$F$859,MATCH(D19,$D$4:$D$859,0))</f>
        <v>0.002731481481481477</v>
      </c>
    </row>
    <row r="20" spans="1:9" s="11" customFormat="1" ht="15" customHeight="1">
      <c r="A20" s="16">
        <v>17</v>
      </c>
      <c r="B20" s="22" t="s">
        <v>74</v>
      </c>
      <c r="C20" s="22" t="s">
        <v>75</v>
      </c>
      <c r="D20" s="16" t="s">
        <v>16</v>
      </c>
      <c r="E20" s="22" t="s">
        <v>72</v>
      </c>
      <c r="F20" s="16" t="s">
        <v>76</v>
      </c>
      <c r="G20" s="16" t="str">
        <f t="shared" si="0"/>
        <v>3.57/km</v>
      </c>
      <c r="H20" s="19">
        <f t="shared" si="1"/>
        <v>0.004768518518518519</v>
      </c>
      <c r="I20" s="19">
        <f>F20-INDEX($F$4:$F$859,MATCH(D20,$D$4:$D$859,0))</f>
        <v>0.004768518518518519</v>
      </c>
    </row>
    <row r="21" spans="1:9" s="11" customFormat="1" ht="15" customHeight="1">
      <c r="A21" s="16">
        <v>18</v>
      </c>
      <c r="B21" s="22" t="s">
        <v>77</v>
      </c>
      <c r="C21" s="22" t="s">
        <v>78</v>
      </c>
      <c r="D21" s="16" t="s">
        <v>79</v>
      </c>
      <c r="E21" s="22" t="s">
        <v>56</v>
      </c>
      <c r="F21" s="16" t="s">
        <v>80</v>
      </c>
      <c r="G21" s="16" t="str">
        <f t="shared" si="0"/>
        <v>3.59/km</v>
      </c>
      <c r="H21" s="19">
        <f t="shared" si="1"/>
        <v>0.0049999999999999975</v>
      </c>
      <c r="I21" s="19">
        <f>F21-INDEX($F$4:$F$859,MATCH(D21,$D$4:$D$859,0))</f>
        <v>0</v>
      </c>
    </row>
    <row r="22" spans="1:9" s="11" customFormat="1" ht="15" customHeight="1">
      <c r="A22" s="16">
        <v>19</v>
      </c>
      <c r="B22" s="22" t="s">
        <v>81</v>
      </c>
      <c r="C22" s="22" t="s">
        <v>82</v>
      </c>
      <c r="D22" s="16" t="s">
        <v>83</v>
      </c>
      <c r="E22" s="22" t="s">
        <v>38</v>
      </c>
      <c r="F22" s="16" t="s">
        <v>84</v>
      </c>
      <c r="G22" s="16" t="str">
        <f t="shared" si="0"/>
        <v>4.01/km</v>
      </c>
      <c r="H22" s="19">
        <f t="shared" si="1"/>
        <v>0.005150462962962964</v>
      </c>
      <c r="I22" s="19">
        <f>F22-INDEX($F$4:$F$859,MATCH(D22,$D$4:$D$859,0))</f>
        <v>0</v>
      </c>
    </row>
    <row r="23" spans="1:9" s="11" customFormat="1" ht="15" customHeight="1">
      <c r="A23" s="16">
        <v>20</v>
      </c>
      <c r="B23" s="22" t="s">
        <v>85</v>
      </c>
      <c r="C23" s="22" t="s">
        <v>86</v>
      </c>
      <c r="D23" s="16" t="s">
        <v>79</v>
      </c>
      <c r="E23" s="22" t="s">
        <v>38</v>
      </c>
      <c r="F23" s="16" t="s">
        <v>87</v>
      </c>
      <c r="G23" s="16" t="str">
        <f t="shared" si="0"/>
        <v>4.02/km</v>
      </c>
      <c r="H23" s="19">
        <f t="shared" si="1"/>
        <v>0.0052662037037037</v>
      </c>
      <c r="I23" s="19">
        <f>F23-INDEX($F$4:$F$859,MATCH(D23,$D$4:$D$859,0))</f>
        <v>0.0002662037037037025</v>
      </c>
    </row>
    <row r="24" spans="1:9" s="11" customFormat="1" ht="15" customHeight="1">
      <c r="A24" s="16">
        <v>21</v>
      </c>
      <c r="B24" s="22" t="s">
        <v>88</v>
      </c>
      <c r="C24" s="22" t="s">
        <v>89</v>
      </c>
      <c r="D24" s="16" t="s">
        <v>33</v>
      </c>
      <c r="E24" s="22" t="s">
        <v>90</v>
      </c>
      <c r="F24" s="16" t="s">
        <v>91</v>
      </c>
      <c r="G24" s="16" t="str">
        <f t="shared" si="0"/>
        <v>4.02/km</v>
      </c>
      <c r="H24" s="19">
        <f t="shared" si="1"/>
        <v>0.005347222222222222</v>
      </c>
      <c r="I24" s="19">
        <f>F24-INDEX($F$4:$F$859,MATCH(D24,$D$4:$D$859,0))</f>
        <v>0.0037847222222222206</v>
      </c>
    </row>
    <row r="25" spans="1:9" s="11" customFormat="1" ht="15" customHeight="1">
      <c r="A25" s="16">
        <v>22</v>
      </c>
      <c r="B25" s="39" t="s">
        <v>92</v>
      </c>
      <c r="C25" s="39" t="s">
        <v>93</v>
      </c>
      <c r="D25" s="40" t="s">
        <v>94</v>
      </c>
      <c r="E25" s="39" t="s">
        <v>29</v>
      </c>
      <c r="F25" s="40" t="s">
        <v>95</v>
      </c>
      <c r="G25" s="16" t="str">
        <f t="shared" si="0"/>
        <v>4.06/km</v>
      </c>
      <c r="H25" s="19">
        <f t="shared" si="1"/>
        <v>0.005763888888888888</v>
      </c>
      <c r="I25" s="19">
        <f>F25-INDEX($F$4:$F$859,MATCH(D25,$D$4:$D$859,0))</f>
        <v>0</v>
      </c>
    </row>
    <row r="26" spans="1:9" s="11" customFormat="1" ht="15" customHeight="1">
      <c r="A26" s="16">
        <v>23</v>
      </c>
      <c r="B26" s="22" t="s">
        <v>96</v>
      </c>
      <c r="C26" s="22" t="s">
        <v>97</v>
      </c>
      <c r="D26" s="16" t="s">
        <v>55</v>
      </c>
      <c r="E26" s="22" t="s">
        <v>98</v>
      </c>
      <c r="F26" s="16" t="s">
        <v>99</v>
      </c>
      <c r="G26" s="16" t="str">
        <f t="shared" si="0"/>
        <v>4.06/km</v>
      </c>
      <c r="H26" s="19">
        <f t="shared" si="1"/>
        <v>0.0057986111111111086</v>
      </c>
      <c r="I26" s="19">
        <f>F26-INDEX($F$4:$F$859,MATCH(D26,$D$4:$D$859,0))</f>
        <v>0.0027893518518518484</v>
      </c>
    </row>
    <row r="27" spans="1:9" s="12" customFormat="1" ht="15" customHeight="1">
      <c r="A27" s="16">
        <v>24</v>
      </c>
      <c r="B27" s="22" t="s">
        <v>100</v>
      </c>
      <c r="C27" s="22" t="s">
        <v>48</v>
      </c>
      <c r="D27" s="16" t="s">
        <v>33</v>
      </c>
      <c r="E27" s="22" t="s">
        <v>38</v>
      </c>
      <c r="F27" s="16" t="s">
        <v>101</v>
      </c>
      <c r="G27" s="16" t="str">
        <f t="shared" si="0"/>
        <v>4.08/km</v>
      </c>
      <c r="H27" s="19">
        <f t="shared" si="1"/>
        <v>0.005972222222222219</v>
      </c>
      <c r="I27" s="19">
        <f>F27-INDEX($F$4:$F$859,MATCH(D27,$D$4:$D$859,0))</f>
        <v>0.004409722222222218</v>
      </c>
    </row>
    <row r="28" spans="1:9" s="11" customFormat="1" ht="15" customHeight="1">
      <c r="A28" s="16">
        <v>25</v>
      </c>
      <c r="B28" s="22" t="s">
        <v>102</v>
      </c>
      <c r="C28" s="22" t="s">
        <v>24</v>
      </c>
      <c r="D28" s="16" t="s">
        <v>79</v>
      </c>
      <c r="E28" s="22" t="s">
        <v>56</v>
      </c>
      <c r="F28" s="16" t="s">
        <v>103</v>
      </c>
      <c r="G28" s="16" t="str">
        <f t="shared" si="0"/>
        <v>4.08/km</v>
      </c>
      <c r="H28" s="19">
        <f t="shared" si="1"/>
        <v>0.006030092592592594</v>
      </c>
      <c r="I28" s="19">
        <f>F28-INDEX($F$4:$F$859,MATCH(D28,$D$4:$D$859,0))</f>
        <v>0.0010300925925925963</v>
      </c>
    </row>
    <row r="29" spans="1:9" s="11" customFormat="1" ht="15" customHeight="1">
      <c r="A29" s="16">
        <v>26</v>
      </c>
      <c r="B29" s="22" t="s">
        <v>104</v>
      </c>
      <c r="C29" s="22" t="s">
        <v>54</v>
      </c>
      <c r="D29" s="16" t="s">
        <v>33</v>
      </c>
      <c r="E29" s="22" t="s">
        <v>56</v>
      </c>
      <c r="F29" s="16" t="s">
        <v>105</v>
      </c>
      <c r="G29" s="16" t="str">
        <f t="shared" si="0"/>
        <v>4.10/km</v>
      </c>
      <c r="H29" s="19">
        <f t="shared" si="1"/>
        <v>0.006250000000000002</v>
      </c>
      <c r="I29" s="19">
        <f>F29-INDEX($F$4:$F$859,MATCH(D29,$D$4:$D$859,0))</f>
        <v>0.004687500000000001</v>
      </c>
    </row>
    <row r="30" spans="1:9" s="11" customFormat="1" ht="15" customHeight="1">
      <c r="A30" s="16">
        <v>27</v>
      </c>
      <c r="B30" s="22" t="s">
        <v>106</v>
      </c>
      <c r="C30" s="22" t="s">
        <v>107</v>
      </c>
      <c r="D30" s="16" t="s">
        <v>33</v>
      </c>
      <c r="E30" s="22" t="s">
        <v>108</v>
      </c>
      <c r="F30" s="16" t="s">
        <v>109</v>
      </c>
      <c r="G30" s="16" t="str">
        <f t="shared" si="0"/>
        <v>4.11/km</v>
      </c>
      <c r="H30" s="19">
        <f t="shared" si="1"/>
        <v>0.006377314814814815</v>
      </c>
      <c r="I30" s="19">
        <f>F30-INDEX($F$4:$F$859,MATCH(D30,$D$4:$D$859,0))</f>
        <v>0.0048148148148148134</v>
      </c>
    </row>
    <row r="31" spans="1:9" s="11" customFormat="1" ht="15" customHeight="1">
      <c r="A31" s="16">
        <v>28</v>
      </c>
      <c r="B31" s="22" t="s">
        <v>110</v>
      </c>
      <c r="C31" s="22" t="s">
        <v>111</v>
      </c>
      <c r="D31" s="16" t="s">
        <v>16</v>
      </c>
      <c r="E31" s="22" t="s">
        <v>112</v>
      </c>
      <c r="F31" s="16" t="s">
        <v>113</v>
      </c>
      <c r="G31" s="16" t="str">
        <f t="shared" si="0"/>
        <v>4.16/km</v>
      </c>
      <c r="H31" s="19">
        <f t="shared" si="1"/>
        <v>0.006863425925925926</v>
      </c>
      <c r="I31" s="19">
        <f>F31-INDEX($F$4:$F$859,MATCH(D31,$D$4:$D$859,0))</f>
        <v>0.006863425925925926</v>
      </c>
    </row>
    <row r="32" spans="1:9" s="11" customFormat="1" ht="15" customHeight="1">
      <c r="A32" s="16">
        <v>29</v>
      </c>
      <c r="B32" s="22" t="s">
        <v>114</v>
      </c>
      <c r="C32" s="22" t="s">
        <v>115</v>
      </c>
      <c r="D32" s="16" t="s">
        <v>20</v>
      </c>
      <c r="E32" s="22" t="s">
        <v>116</v>
      </c>
      <c r="F32" s="16" t="s">
        <v>117</v>
      </c>
      <c r="G32" s="16" t="str">
        <f t="shared" si="0"/>
        <v>4.16/km</v>
      </c>
      <c r="H32" s="19">
        <f aca="true" t="shared" si="2" ref="H32:H78">F32-$F$4</f>
        <v>0.006886574074074073</v>
      </c>
      <c r="I32" s="19">
        <f>F32-INDEX($F$4:$F$859,MATCH(D32,$D$4:$D$859,0))</f>
        <v>0.006180555555555554</v>
      </c>
    </row>
    <row r="33" spans="1:9" s="11" customFormat="1" ht="15" customHeight="1">
      <c r="A33" s="16">
        <v>30</v>
      </c>
      <c r="B33" s="22" t="s">
        <v>118</v>
      </c>
      <c r="C33" s="22" t="s">
        <v>119</v>
      </c>
      <c r="D33" s="16" t="s">
        <v>120</v>
      </c>
      <c r="E33" s="22" t="s">
        <v>121</v>
      </c>
      <c r="F33" s="16" t="s">
        <v>122</v>
      </c>
      <c r="G33" s="16" t="str">
        <f t="shared" si="0"/>
        <v>4.16/km</v>
      </c>
      <c r="H33" s="19">
        <f t="shared" si="2"/>
        <v>0.0069212962962962934</v>
      </c>
      <c r="I33" s="19">
        <f>F33-INDEX($F$4:$F$859,MATCH(D33,$D$4:$D$859,0))</f>
        <v>0</v>
      </c>
    </row>
    <row r="34" spans="1:9" s="11" customFormat="1" ht="15" customHeight="1">
      <c r="A34" s="24">
        <v>31</v>
      </c>
      <c r="B34" s="25" t="s">
        <v>123</v>
      </c>
      <c r="C34" s="25" t="s">
        <v>124</v>
      </c>
      <c r="D34" s="24" t="s">
        <v>83</v>
      </c>
      <c r="E34" s="25" t="s">
        <v>13</v>
      </c>
      <c r="F34" s="24" t="s">
        <v>125</v>
      </c>
      <c r="G34" s="24" t="str">
        <f t="shared" si="0"/>
        <v>4.17/km</v>
      </c>
      <c r="H34" s="26">
        <f t="shared" si="2"/>
        <v>0.007025462962962966</v>
      </c>
      <c r="I34" s="26">
        <f>F34-INDEX($F$4:$F$859,MATCH(D34,$D$4:$D$859,0))</f>
        <v>0.0018750000000000017</v>
      </c>
    </row>
    <row r="35" spans="1:9" s="11" customFormat="1" ht="15" customHeight="1">
      <c r="A35" s="16">
        <v>32</v>
      </c>
      <c r="B35" s="22" t="s">
        <v>126</v>
      </c>
      <c r="C35" s="22" t="s">
        <v>127</v>
      </c>
      <c r="D35" s="16" t="s">
        <v>55</v>
      </c>
      <c r="E35" s="22" t="s">
        <v>56</v>
      </c>
      <c r="F35" s="16" t="s">
        <v>128</v>
      </c>
      <c r="G35" s="16" t="str">
        <f t="shared" si="0"/>
        <v>4.23/km</v>
      </c>
      <c r="H35" s="19">
        <f t="shared" si="2"/>
        <v>0.007777777777777779</v>
      </c>
      <c r="I35" s="19">
        <f>F35-INDEX($F$4:$F$859,MATCH(D35,$D$4:$D$859,0))</f>
        <v>0.004768518518518519</v>
      </c>
    </row>
    <row r="36" spans="1:9" s="11" customFormat="1" ht="15" customHeight="1">
      <c r="A36" s="16">
        <v>33</v>
      </c>
      <c r="B36" s="39" t="s">
        <v>129</v>
      </c>
      <c r="C36" s="39" t="s">
        <v>130</v>
      </c>
      <c r="D36" s="40" t="s">
        <v>131</v>
      </c>
      <c r="E36" s="39" t="s">
        <v>132</v>
      </c>
      <c r="F36" s="40" t="s">
        <v>128</v>
      </c>
      <c r="G36" s="16" t="str">
        <f t="shared" si="0"/>
        <v>4.23/km</v>
      </c>
      <c r="H36" s="19">
        <f t="shared" si="2"/>
        <v>0.007777777777777779</v>
      </c>
      <c r="I36" s="19">
        <f>F36-INDEX($F$4:$F$859,MATCH(D36,$D$4:$D$859,0))</f>
        <v>0</v>
      </c>
    </row>
    <row r="37" spans="1:9" s="11" customFormat="1" ht="15" customHeight="1">
      <c r="A37" s="16">
        <v>34</v>
      </c>
      <c r="B37" s="22" t="s">
        <v>133</v>
      </c>
      <c r="C37" s="22" t="s">
        <v>134</v>
      </c>
      <c r="D37" s="16" t="s">
        <v>79</v>
      </c>
      <c r="E37" s="22" t="s">
        <v>21</v>
      </c>
      <c r="F37" s="16" t="s">
        <v>135</v>
      </c>
      <c r="G37" s="16" t="str">
        <f t="shared" si="0"/>
        <v>4.24/km</v>
      </c>
      <c r="H37" s="19">
        <f t="shared" si="2"/>
        <v>0.007800925925925926</v>
      </c>
      <c r="I37" s="19">
        <f>F37-INDEX($F$4:$F$859,MATCH(D37,$D$4:$D$859,0))</f>
        <v>0.002800925925925929</v>
      </c>
    </row>
    <row r="38" spans="1:9" s="11" customFormat="1" ht="15" customHeight="1">
      <c r="A38" s="16">
        <v>35</v>
      </c>
      <c r="B38" s="22" t="s">
        <v>136</v>
      </c>
      <c r="C38" s="22" t="s">
        <v>68</v>
      </c>
      <c r="D38" s="16" t="s">
        <v>33</v>
      </c>
      <c r="E38" s="22" t="s">
        <v>137</v>
      </c>
      <c r="F38" s="16" t="s">
        <v>138</v>
      </c>
      <c r="G38" s="16" t="str">
        <f t="shared" si="0"/>
        <v>4.26/km</v>
      </c>
      <c r="H38" s="19">
        <f t="shared" si="2"/>
        <v>0.008032407407407405</v>
      </c>
      <c r="I38" s="19">
        <f>F38-INDEX($F$4:$F$859,MATCH(D38,$D$4:$D$859,0))</f>
        <v>0.006469907407407403</v>
      </c>
    </row>
    <row r="39" spans="1:9" s="11" customFormat="1" ht="15" customHeight="1">
      <c r="A39" s="16">
        <v>36</v>
      </c>
      <c r="B39" s="22" t="s">
        <v>139</v>
      </c>
      <c r="C39" s="22" t="s">
        <v>140</v>
      </c>
      <c r="D39" s="16" t="s">
        <v>120</v>
      </c>
      <c r="E39" s="22" t="s">
        <v>141</v>
      </c>
      <c r="F39" s="16" t="s">
        <v>142</v>
      </c>
      <c r="G39" s="16" t="str">
        <f t="shared" si="0"/>
        <v>4.27/km</v>
      </c>
      <c r="H39" s="19">
        <f t="shared" si="2"/>
        <v>0.008217592592592592</v>
      </c>
      <c r="I39" s="19">
        <f>F39-INDEX($F$4:$F$859,MATCH(D39,$D$4:$D$859,0))</f>
        <v>0.0012962962962962989</v>
      </c>
    </row>
    <row r="40" spans="1:9" s="11" customFormat="1" ht="15" customHeight="1">
      <c r="A40" s="16">
        <v>37</v>
      </c>
      <c r="B40" s="22" t="s">
        <v>143</v>
      </c>
      <c r="C40" s="22" t="s">
        <v>82</v>
      </c>
      <c r="D40" s="16" t="s">
        <v>20</v>
      </c>
      <c r="E40" s="22" t="s">
        <v>38</v>
      </c>
      <c r="F40" s="16" t="s">
        <v>144</v>
      </c>
      <c r="G40" s="16" t="str">
        <f t="shared" si="0"/>
        <v>4.28/km</v>
      </c>
      <c r="H40" s="19">
        <f t="shared" si="2"/>
        <v>0.008287037037037037</v>
      </c>
      <c r="I40" s="19">
        <f>F40-INDEX($F$4:$F$859,MATCH(D40,$D$4:$D$859,0))</f>
        <v>0.007581018518518518</v>
      </c>
    </row>
    <row r="41" spans="1:9" s="11" customFormat="1" ht="15" customHeight="1">
      <c r="A41" s="16">
        <v>38</v>
      </c>
      <c r="B41" s="22" t="s">
        <v>145</v>
      </c>
      <c r="C41" s="22" t="s">
        <v>64</v>
      </c>
      <c r="D41" s="16" t="s">
        <v>120</v>
      </c>
      <c r="E41" s="22" t="s">
        <v>38</v>
      </c>
      <c r="F41" s="16" t="s">
        <v>146</v>
      </c>
      <c r="G41" s="16" t="str">
        <f t="shared" si="0"/>
        <v>4.28/km</v>
      </c>
      <c r="H41" s="19">
        <f t="shared" si="2"/>
        <v>0.008310185185185181</v>
      </c>
      <c r="I41" s="19">
        <f>F41-INDEX($F$4:$F$859,MATCH(D41,$D$4:$D$859,0))</f>
        <v>0.0013888888888888874</v>
      </c>
    </row>
    <row r="42" spans="1:9" s="11" customFormat="1" ht="15" customHeight="1">
      <c r="A42" s="16">
        <v>39</v>
      </c>
      <c r="B42" s="22" t="s">
        <v>147</v>
      </c>
      <c r="C42" s="22" t="s">
        <v>148</v>
      </c>
      <c r="D42" s="16" t="s">
        <v>55</v>
      </c>
      <c r="E42" s="22" t="s">
        <v>149</v>
      </c>
      <c r="F42" s="16" t="s">
        <v>150</v>
      </c>
      <c r="G42" s="16" t="str">
        <f t="shared" si="0"/>
        <v>4.28/km</v>
      </c>
      <c r="H42" s="19">
        <f t="shared" si="2"/>
        <v>0.008344907407407409</v>
      </c>
      <c r="I42" s="19">
        <f>F42-INDEX($F$4:$F$859,MATCH(D42,$D$4:$D$859,0))</f>
        <v>0.005335648148148148</v>
      </c>
    </row>
    <row r="43" spans="1:9" s="11" customFormat="1" ht="15" customHeight="1">
      <c r="A43" s="16">
        <v>40</v>
      </c>
      <c r="B43" s="22" t="s">
        <v>151</v>
      </c>
      <c r="C43" s="22" t="s">
        <v>15</v>
      </c>
      <c r="D43" s="16" t="s">
        <v>79</v>
      </c>
      <c r="E43" s="22" t="s">
        <v>12</v>
      </c>
      <c r="F43" s="16" t="s">
        <v>152</v>
      </c>
      <c r="G43" s="16" t="str">
        <f t="shared" si="0"/>
        <v>4.29/km</v>
      </c>
      <c r="H43" s="19">
        <f t="shared" si="2"/>
        <v>0.008402777777777773</v>
      </c>
      <c r="I43" s="19">
        <f>F43-INDEX($F$4:$F$859,MATCH(D43,$D$4:$D$859,0))</f>
        <v>0.0034027777777777754</v>
      </c>
    </row>
    <row r="44" spans="1:9" s="11" customFormat="1" ht="15" customHeight="1">
      <c r="A44" s="16">
        <v>41</v>
      </c>
      <c r="B44" s="22" t="s">
        <v>153</v>
      </c>
      <c r="C44" s="22" t="s">
        <v>154</v>
      </c>
      <c r="D44" s="16" t="s">
        <v>55</v>
      </c>
      <c r="E44" s="22" t="s">
        <v>29</v>
      </c>
      <c r="F44" s="16" t="s">
        <v>155</v>
      </c>
      <c r="G44" s="16" t="str">
        <f t="shared" si="0"/>
        <v>4.31/km</v>
      </c>
      <c r="H44" s="19">
        <f t="shared" si="2"/>
        <v>0.008657407407407409</v>
      </c>
      <c r="I44" s="19">
        <f>F44-INDEX($F$4:$F$859,MATCH(D44,$D$4:$D$859,0))</f>
        <v>0.005648148148148149</v>
      </c>
    </row>
    <row r="45" spans="1:9" s="11" customFormat="1" ht="15" customHeight="1">
      <c r="A45" s="16">
        <v>42</v>
      </c>
      <c r="B45" s="22" t="s">
        <v>156</v>
      </c>
      <c r="C45" s="22" t="s">
        <v>157</v>
      </c>
      <c r="D45" s="16" t="s">
        <v>120</v>
      </c>
      <c r="E45" s="22" t="s">
        <v>137</v>
      </c>
      <c r="F45" s="16" t="s">
        <v>158</v>
      </c>
      <c r="G45" s="16" t="str">
        <f t="shared" si="0"/>
        <v>4.31/km</v>
      </c>
      <c r="H45" s="19">
        <f t="shared" si="2"/>
        <v>0.008680555555555556</v>
      </c>
      <c r="I45" s="19">
        <f>F45-INDEX($F$4:$F$859,MATCH(D45,$D$4:$D$859,0))</f>
        <v>0.0017592592592592625</v>
      </c>
    </row>
    <row r="46" spans="1:9" s="11" customFormat="1" ht="15" customHeight="1">
      <c r="A46" s="16">
        <v>43</v>
      </c>
      <c r="B46" s="22" t="s">
        <v>159</v>
      </c>
      <c r="C46" s="22" t="s">
        <v>48</v>
      </c>
      <c r="D46" s="16" t="s">
        <v>79</v>
      </c>
      <c r="E46" s="22" t="s">
        <v>38</v>
      </c>
      <c r="F46" s="16" t="s">
        <v>160</v>
      </c>
      <c r="G46" s="16" t="str">
        <f t="shared" si="0"/>
        <v>4.31/km</v>
      </c>
      <c r="H46" s="19">
        <f t="shared" si="2"/>
        <v>0.00869212962962963</v>
      </c>
      <c r="I46" s="19">
        <f>F46-INDEX($F$4:$F$859,MATCH(D46,$D$4:$D$859,0))</f>
        <v>0.003692129629629632</v>
      </c>
    </row>
    <row r="47" spans="1:9" s="11" customFormat="1" ht="15" customHeight="1">
      <c r="A47" s="16">
        <v>44</v>
      </c>
      <c r="B47" s="22" t="s">
        <v>161</v>
      </c>
      <c r="C47" s="22" t="s">
        <v>61</v>
      </c>
      <c r="D47" s="16" t="s">
        <v>33</v>
      </c>
      <c r="E47" s="22" t="s">
        <v>11</v>
      </c>
      <c r="F47" s="16" t="s">
        <v>162</v>
      </c>
      <c r="G47" s="16" t="str">
        <f t="shared" si="0"/>
        <v>4.33/km</v>
      </c>
      <c r="H47" s="19">
        <f t="shared" si="2"/>
        <v>0.008854166666666666</v>
      </c>
      <c r="I47" s="19">
        <f>F47-INDEX($F$4:$F$859,MATCH(D47,$D$4:$D$859,0))</f>
        <v>0.007291666666666665</v>
      </c>
    </row>
    <row r="48" spans="1:9" s="11" customFormat="1" ht="15" customHeight="1">
      <c r="A48" s="16">
        <v>45</v>
      </c>
      <c r="B48" s="22" t="s">
        <v>163</v>
      </c>
      <c r="C48" s="22" t="s">
        <v>164</v>
      </c>
      <c r="D48" s="16" t="s">
        <v>16</v>
      </c>
      <c r="E48" s="22" t="s">
        <v>149</v>
      </c>
      <c r="F48" s="16" t="s">
        <v>165</v>
      </c>
      <c r="G48" s="16" t="str">
        <f t="shared" si="0"/>
        <v>4.33/km</v>
      </c>
      <c r="H48" s="19">
        <f t="shared" si="2"/>
        <v>0.008888888888888887</v>
      </c>
      <c r="I48" s="19">
        <f>F48-INDEX($F$4:$F$859,MATCH(D48,$D$4:$D$859,0))</f>
        <v>0.008888888888888887</v>
      </c>
    </row>
    <row r="49" spans="1:9" s="11" customFormat="1" ht="15" customHeight="1">
      <c r="A49" s="16">
        <v>46</v>
      </c>
      <c r="B49" s="22" t="s">
        <v>166</v>
      </c>
      <c r="C49" s="22" t="s">
        <v>54</v>
      </c>
      <c r="D49" s="16" t="s">
        <v>33</v>
      </c>
      <c r="E49" s="22" t="s">
        <v>12</v>
      </c>
      <c r="F49" s="16" t="s">
        <v>167</v>
      </c>
      <c r="G49" s="16" t="str">
        <f t="shared" si="0"/>
        <v>4.33/km</v>
      </c>
      <c r="H49" s="19">
        <f t="shared" si="2"/>
        <v>0.008912037037037034</v>
      </c>
      <c r="I49" s="19">
        <f>F49-INDEX($F$4:$F$859,MATCH(D49,$D$4:$D$859,0))</f>
        <v>0.007349537037037033</v>
      </c>
    </row>
    <row r="50" spans="1:9" s="11" customFormat="1" ht="15" customHeight="1">
      <c r="A50" s="16">
        <v>47</v>
      </c>
      <c r="B50" s="22" t="s">
        <v>168</v>
      </c>
      <c r="C50" s="22" t="s">
        <v>169</v>
      </c>
      <c r="D50" s="16" t="s">
        <v>120</v>
      </c>
      <c r="E50" s="22" t="s">
        <v>170</v>
      </c>
      <c r="F50" s="16" t="s">
        <v>171</v>
      </c>
      <c r="G50" s="16" t="str">
        <f t="shared" si="0"/>
        <v>4.34/km</v>
      </c>
      <c r="H50" s="19">
        <f t="shared" si="2"/>
        <v>0.008958333333333336</v>
      </c>
      <c r="I50" s="19">
        <f>F50-INDEX($F$4:$F$859,MATCH(D50,$D$4:$D$859,0))</f>
        <v>0.002037037037037042</v>
      </c>
    </row>
    <row r="51" spans="1:9" s="11" customFormat="1" ht="15" customHeight="1">
      <c r="A51" s="16">
        <v>48</v>
      </c>
      <c r="B51" s="22" t="s">
        <v>172</v>
      </c>
      <c r="C51" s="22" t="s">
        <v>173</v>
      </c>
      <c r="D51" s="16" t="s">
        <v>174</v>
      </c>
      <c r="E51" s="22" t="s">
        <v>56</v>
      </c>
      <c r="F51" s="16" t="s">
        <v>175</v>
      </c>
      <c r="G51" s="16" t="str">
        <f t="shared" si="0"/>
        <v>4.35/km</v>
      </c>
      <c r="H51" s="19">
        <f t="shared" si="2"/>
        <v>0.009131944444444446</v>
      </c>
      <c r="I51" s="19">
        <f>F51-INDEX($F$4:$F$859,MATCH(D51,$D$4:$D$859,0))</f>
        <v>0</v>
      </c>
    </row>
    <row r="52" spans="1:9" s="11" customFormat="1" ht="15" customHeight="1">
      <c r="A52" s="16">
        <v>49</v>
      </c>
      <c r="B52" s="22" t="s">
        <v>176</v>
      </c>
      <c r="C52" s="22" t="s">
        <v>54</v>
      </c>
      <c r="D52" s="16" t="s">
        <v>20</v>
      </c>
      <c r="E52" s="22" t="s">
        <v>177</v>
      </c>
      <c r="F52" s="16" t="s">
        <v>178</v>
      </c>
      <c r="G52" s="16" t="str">
        <f t="shared" si="0"/>
        <v>4.36/km</v>
      </c>
      <c r="H52" s="19">
        <f t="shared" si="2"/>
        <v>0.00917824074074074</v>
      </c>
      <c r="I52" s="19">
        <f>F52-INDEX($F$4:$F$859,MATCH(D52,$D$4:$D$859,0))</f>
        <v>0.008472222222222221</v>
      </c>
    </row>
    <row r="53" spans="1:9" s="13" customFormat="1" ht="15" customHeight="1">
      <c r="A53" s="16">
        <v>50</v>
      </c>
      <c r="B53" s="22" t="s">
        <v>179</v>
      </c>
      <c r="C53" s="22" t="s">
        <v>180</v>
      </c>
      <c r="D53" s="16" t="s">
        <v>120</v>
      </c>
      <c r="E53" s="22" t="s">
        <v>65</v>
      </c>
      <c r="F53" s="16" t="s">
        <v>181</v>
      </c>
      <c r="G53" s="16" t="str">
        <f t="shared" si="0"/>
        <v>4.37/km</v>
      </c>
      <c r="H53" s="19">
        <f t="shared" si="2"/>
        <v>0.009328703703703704</v>
      </c>
      <c r="I53" s="19">
        <f>F53-INDEX($F$4:$F$859,MATCH(D53,$D$4:$D$859,0))</f>
        <v>0.00240740740740741</v>
      </c>
    </row>
    <row r="54" spans="1:9" s="11" customFormat="1" ht="15" customHeight="1">
      <c r="A54" s="16">
        <v>51</v>
      </c>
      <c r="B54" s="22" t="s">
        <v>182</v>
      </c>
      <c r="C54" s="22" t="s">
        <v>183</v>
      </c>
      <c r="D54" s="16" t="s">
        <v>16</v>
      </c>
      <c r="E54" s="22" t="s">
        <v>108</v>
      </c>
      <c r="F54" s="16" t="s">
        <v>184</v>
      </c>
      <c r="G54" s="16" t="str">
        <f t="shared" si="0"/>
        <v>4.37/km</v>
      </c>
      <c r="H54" s="19">
        <f t="shared" si="2"/>
        <v>0.00935185185185185</v>
      </c>
      <c r="I54" s="19">
        <f>F54-INDEX($F$4:$F$859,MATCH(D54,$D$4:$D$859,0))</f>
        <v>0.00935185185185185</v>
      </c>
    </row>
    <row r="55" spans="1:9" s="11" customFormat="1" ht="15" customHeight="1">
      <c r="A55" s="16">
        <v>52</v>
      </c>
      <c r="B55" s="39" t="s">
        <v>185</v>
      </c>
      <c r="C55" s="39" t="s">
        <v>186</v>
      </c>
      <c r="D55" s="40" t="s">
        <v>131</v>
      </c>
      <c r="E55" s="39" t="s">
        <v>65</v>
      </c>
      <c r="F55" s="40" t="s">
        <v>187</v>
      </c>
      <c r="G55" s="16" t="str">
        <f t="shared" si="0"/>
        <v>4.40/km</v>
      </c>
      <c r="H55" s="19">
        <f t="shared" si="2"/>
        <v>0.009664351851851851</v>
      </c>
      <c r="I55" s="19">
        <f>F55-INDEX($F$4:$F$859,MATCH(D55,$D$4:$D$859,0))</f>
        <v>0.0018865740740740718</v>
      </c>
    </row>
    <row r="56" spans="1:9" s="11" customFormat="1" ht="15" customHeight="1">
      <c r="A56" s="16">
        <v>53</v>
      </c>
      <c r="B56" s="22" t="s">
        <v>188</v>
      </c>
      <c r="C56" s="22" t="s">
        <v>189</v>
      </c>
      <c r="D56" s="16" t="s">
        <v>83</v>
      </c>
      <c r="E56" s="22" t="s">
        <v>11</v>
      </c>
      <c r="F56" s="16" t="s">
        <v>190</v>
      </c>
      <c r="G56" s="16" t="str">
        <f t="shared" si="0"/>
        <v>4.42/km</v>
      </c>
      <c r="H56" s="19">
        <f t="shared" si="2"/>
        <v>0.009884259259259256</v>
      </c>
      <c r="I56" s="19">
        <f>F56-INDEX($F$4:$F$859,MATCH(D56,$D$4:$D$859,0))</f>
        <v>0.0047337962962962915</v>
      </c>
    </row>
    <row r="57" spans="1:9" s="11" customFormat="1" ht="15" customHeight="1">
      <c r="A57" s="16">
        <v>54</v>
      </c>
      <c r="B57" s="22" t="s">
        <v>23</v>
      </c>
      <c r="C57" s="22" t="s">
        <v>189</v>
      </c>
      <c r="D57" s="16" t="s">
        <v>20</v>
      </c>
      <c r="E57" s="22" t="s">
        <v>25</v>
      </c>
      <c r="F57" s="16" t="s">
        <v>191</v>
      </c>
      <c r="G57" s="16" t="str">
        <f t="shared" si="0"/>
        <v>4.42/km</v>
      </c>
      <c r="H57" s="19">
        <f t="shared" si="2"/>
        <v>0.00994212962962963</v>
      </c>
      <c r="I57" s="19">
        <f>F57-INDEX($F$4:$F$859,MATCH(D57,$D$4:$D$859,0))</f>
        <v>0.009236111111111112</v>
      </c>
    </row>
    <row r="58" spans="1:9" s="11" customFormat="1" ht="15" customHeight="1">
      <c r="A58" s="16">
        <v>55</v>
      </c>
      <c r="B58" s="22" t="s">
        <v>192</v>
      </c>
      <c r="C58" s="22" t="s">
        <v>115</v>
      </c>
      <c r="D58" s="16" t="s">
        <v>33</v>
      </c>
      <c r="E58" s="22" t="s">
        <v>29</v>
      </c>
      <c r="F58" s="16" t="s">
        <v>193</v>
      </c>
      <c r="G58" s="16" t="str">
        <f t="shared" si="0"/>
        <v>4.44/km</v>
      </c>
      <c r="H58" s="19">
        <f t="shared" si="2"/>
        <v>0.010115740740740741</v>
      </c>
      <c r="I58" s="19">
        <f>F58-INDEX($F$4:$F$859,MATCH(D58,$D$4:$D$859,0))</f>
        <v>0.00855324074074074</v>
      </c>
    </row>
    <row r="59" spans="1:9" s="11" customFormat="1" ht="15" customHeight="1">
      <c r="A59" s="16">
        <v>56</v>
      </c>
      <c r="B59" s="22" t="s">
        <v>194</v>
      </c>
      <c r="C59" s="22" t="s">
        <v>195</v>
      </c>
      <c r="D59" s="16" t="s">
        <v>120</v>
      </c>
      <c r="E59" s="22" t="s">
        <v>56</v>
      </c>
      <c r="F59" s="16" t="s">
        <v>196</v>
      </c>
      <c r="G59" s="16" t="str">
        <f t="shared" si="0"/>
        <v>4.44/km</v>
      </c>
      <c r="H59" s="19">
        <f t="shared" si="2"/>
        <v>0.01018518518518519</v>
      </c>
      <c r="I59" s="19">
        <f>F59-INDEX($F$4:$F$859,MATCH(D59,$D$4:$D$859,0))</f>
        <v>0.003263888888888896</v>
      </c>
    </row>
    <row r="60" spans="1:9" s="11" customFormat="1" ht="15" customHeight="1">
      <c r="A60" s="16">
        <v>57</v>
      </c>
      <c r="B60" s="22" t="s">
        <v>197</v>
      </c>
      <c r="C60" s="22" t="s">
        <v>37</v>
      </c>
      <c r="D60" s="16" t="s">
        <v>33</v>
      </c>
      <c r="E60" s="22" t="s">
        <v>56</v>
      </c>
      <c r="F60" s="16" t="s">
        <v>198</v>
      </c>
      <c r="G60" s="16" t="str">
        <f t="shared" si="0"/>
        <v>4.45/km</v>
      </c>
      <c r="H60" s="19">
        <f t="shared" si="2"/>
        <v>0.010219907407407403</v>
      </c>
      <c r="I60" s="19">
        <f>F60-INDEX($F$4:$F$859,MATCH(D60,$D$4:$D$859,0))</f>
        <v>0.008657407407407402</v>
      </c>
    </row>
    <row r="61" spans="1:9" s="11" customFormat="1" ht="15" customHeight="1">
      <c r="A61" s="16">
        <v>58</v>
      </c>
      <c r="B61" s="22" t="s">
        <v>199</v>
      </c>
      <c r="C61" s="22" t="s">
        <v>200</v>
      </c>
      <c r="D61" s="16" t="s">
        <v>120</v>
      </c>
      <c r="E61" s="22" t="s">
        <v>177</v>
      </c>
      <c r="F61" s="16" t="s">
        <v>201</v>
      </c>
      <c r="G61" s="16" t="str">
        <f t="shared" si="0"/>
        <v>4.46/km</v>
      </c>
      <c r="H61" s="19">
        <f t="shared" si="2"/>
        <v>0.010405092592592594</v>
      </c>
      <c r="I61" s="19">
        <f>F61-INDEX($F$4:$F$859,MATCH(D61,$D$4:$D$859,0))</f>
        <v>0.003483796296296301</v>
      </c>
    </row>
    <row r="62" spans="1:9" s="11" customFormat="1" ht="15" customHeight="1">
      <c r="A62" s="16">
        <v>59</v>
      </c>
      <c r="B62" s="39" t="s">
        <v>202</v>
      </c>
      <c r="C62" s="39" t="s">
        <v>203</v>
      </c>
      <c r="D62" s="40" t="s">
        <v>204</v>
      </c>
      <c r="E62" s="39" t="s">
        <v>205</v>
      </c>
      <c r="F62" s="40" t="s">
        <v>206</v>
      </c>
      <c r="G62" s="16" t="str">
        <f t="shared" si="0"/>
        <v>4.47/km</v>
      </c>
      <c r="H62" s="19">
        <f t="shared" si="2"/>
        <v>0.01052083333333333</v>
      </c>
      <c r="I62" s="19">
        <f>F62-INDEX($F$4:$F$859,MATCH(D62,$D$4:$D$859,0))</f>
        <v>0</v>
      </c>
    </row>
    <row r="63" spans="1:9" s="11" customFormat="1" ht="15" customHeight="1">
      <c r="A63" s="16">
        <v>60</v>
      </c>
      <c r="B63" s="22" t="s">
        <v>207</v>
      </c>
      <c r="C63" s="22" t="s">
        <v>208</v>
      </c>
      <c r="D63" s="16" t="s">
        <v>16</v>
      </c>
      <c r="E63" s="22" t="s">
        <v>149</v>
      </c>
      <c r="F63" s="16" t="s">
        <v>209</v>
      </c>
      <c r="G63" s="16" t="str">
        <f t="shared" si="0"/>
        <v>4.47/km</v>
      </c>
      <c r="H63" s="19">
        <f t="shared" si="2"/>
        <v>0.010555555555555558</v>
      </c>
      <c r="I63" s="19">
        <f>F63-INDEX($F$4:$F$859,MATCH(D63,$D$4:$D$859,0))</f>
        <v>0.010555555555555558</v>
      </c>
    </row>
    <row r="64" spans="1:9" s="11" customFormat="1" ht="15" customHeight="1">
      <c r="A64" s="16">
        <v>61</v>
      </c>
      <c r="B64" s="22" t="s">
        <v>210</v>
      </c>
      <c r="C64" s="22" t="s">
        <v>211</v>
      </c>
      <c r="D64" s="16" t="s">
        <v>79</v>
      </c>
      <c r="E64" s="22" t="s">
        <v>21</v>
      </c>
      <c r="F64" s="16" t="s">
        <v>212</v>
      </c>
      <c r="G64" s="16" t="str">
        <f t="shared" si="0"/>
        <v>4.48/km</v>
      </c>
      <c r="H64" s="19">
        <f t="shared" si="2"/>
        <v>0.010590277777777778</v>
      </c>
      <c r="I64" s="19">
        <f>F64-INDEX($F$4:$F$859,MATCH(D64,$D$4:$D$859,0))</f>
        <v>0.005590277777777781</v>
      </c>
    </row>
    <row r="65" spans="1:9" s="11" customFormat="1" ht="15" customHeight="1">
      <c r="A65" s="24">
        <v>62</v>
      </c>
      <c r="B65" s="41" t="s">
        <v>213</v>
      </c>
      <c r="C65" s="41" t="s">
        <v>214</v>
      </c>
      <c r="D65" s="42" t="s">
        <v>215</v>
      </c>
      <c r="E65" s="25" t="s">
        <v>13</v>
      </c>
      <c r="F65" s="42" t="s">
        <v>216</v>
      </c>
      <c r="G65" s="24" t="str">
        <f t="shared" si="0"/>
        <v>4.49/km</v>
      </c>
      <c r="H65" s="26">
        <f t="shared" si="2"/>
        <v>0.010706018518518521</v>
      </c>
      <c r="I65" s="26">
        <f>F65-INDEX($F$4:$F$859,MATCH(D65,$D$4:$D$859,0))</f>
        <v>0</v>
      </c>
    </row>
    <row r="66" spans="1:9" s="11" customFormat="1" ht="15" customHeight="1">
      <c r="A66" s="16">
        <v>63</v>
      </c>
      <c r="B66" s="22" t="s">
        <v>217</v>
      </c>
      <c r="C66" s="22" t="s">
        <v>218</v>
      </c>
      <c r="D66" s="16" t="s">
        <v>33</v>
      </c>
      <c r="E66" s="22" t="s">
        <v>149</v>
      </c>
      <c r="F66" s="16" t="s">
        <v>219</v>
      </c>
      <c r="G66" s="16" t="str">
        <f t="shared" si="0"/>
        <v>4.51/km</v>
      </c>
      <c r="H66" s="19">
        <f t="shared" si="2"/>
        <v>0.011018518518518521</v>
      </c>
      <c r="I66" s="19">
        <f>F66-INDEX($F$4:$F$859,MATCH(D66,$D$4:$D$859,0))</f>
        <v>0.00945601851851852</v>
      </c>
    </row>
    <row r="67" spans="1:9" s="11" customFormat="1" ht="15" customHeight="1">
      <c r="A67" s="16">
        <v>64</v>
      </c>
      <c r="B67" s="39" t="s">
        <v>220</v>
      </c>
      <c r="C67" s="39" t="s">
        <v>221</v>
      </c>
      <c r="D67" s="40" t="s">
        <v>94</v>
      </c>
      <c r="E67" s="39" t="s">
        <v>149</v>
      </c>
      <c r="F67" s="40" t="s">
        <v>222</v>
      </c>
      <c r="G67" s="16" t="str">
        <f t="shared" si="0"/>
        <v>4.52/km</v>
      </c>
      <c r="H67" s="19">
        <f t="shared" si="2"/>
        <v>0.011030092592592595</v>
      </c>
      <c r="I67" s="19">
        <f>F67-INDEX($F$4:$F$859,MATCH(D67,$D$4:$D$859,0))</f>
        <v>0.005266203703703707</v>
      </c>
    </row>
    <row r="68" spans="1:9" s="11" customFormat="1" ht="15" customHeight="1">
      <c r="A68" s="16">
        <v>65</v>
      </c>
      <c r="B68" s="22" t="s">
        <v>223</v>
      </c>
      <c r="C68" s="22" t="s">
        <v>224</v>
      </c>
      <c r="D68" s="16" t="s">
        <v>120</v>
      </c>
      <c r="E68" s="22" t="s">
        <v>11</v>
      </c>
      <c r="F68" s="16" t="s">
        <v>225</v>
      </c>
      <c r="G68" s="16" t="str">
        <f aca="true" t="shared" si="3" ref="G68:G121">TEXT(INT((HOUR(F68)*3600+MINUTE(F68)*60+SECOND(F68))/$I$2/60),"0")&amp;"."&amp;TEXT(MOD((HOUR(F68)*3600+MINUTE(F68)*60+SECOND(F68))/$I$2,60),"00")&amp;"/km"</f>
        <v>4.52/km</v>
      </c>
      <c r="H68" s="19">
        <f t="shared" si="2"/>
        <v>0.011099537037037036</v>
      </c>
      <c r="I68" s="19">
        <f>F68-INDEX($F$4:$F$859,MATCH(D68,$D$4:$D$859,0))</f>
        <v>0.004178240740740743</v>
      </c>
    </row>
    <row r="69" spans="1:9" s="11" customFormat="1" ht="15" customHeight="1">
      <c r="A69" s="16">
        <v>66</v>
      </c>
      <c r="B69" s="22" t="s">
        <v>110</v>
      </c>
      <c r="C69" s="22" t="s">
        <v>164</v>
      </c>
      <c r="D69" s="16" t="s">
        <v>83</v>
      </c>
      <c r="E69" s="22" t="s">
        <v>112</v>
      </c>
      <c r="F69" s="16" t="s">
        <v>226</v>
      </c>
      <c r="G69" s="16" t="str">
        <f t="shared" si="3"/>
        <v>4.55/km</v>
      </c>
      <c r="H69" s="19">
        <f t="shared" si="2"/>
        <v>0.011377314814814816</v>
      </c>
      <c r="I69" s="19">
        <f>F69-INDEX($F$4:$F$859,MATCH(D69,$D$4:$D$859,0))</f>
        <v>0.0062268518518518515</v>
      </c>
    </row>
    <row r="70" spans="1:9" s="11" customFormat="1" ht="15" customHeight="1">
      <c r="A70" s="16">
        <v>67</v>
      </c>
      <c r="B70" s="39" t="s">
        <v>227</v>
      </c>
      <c r="C70" s="39" t="s">
        <v>228</v>
      </c>
      <c r="D70" s="40" t="s">
        <v>204</v>
      </c>
      <c r="E70" s="39" t="s">
        <v>38</v>
      </c>
      <c r="F70" s="40" t="s">
        <v>229</v>
      </c>
      <c r="G70" s="16" t="str">
        <f t="shared" si="3"/>
        <v>4.55/km</v>
      </c>
      <c r="H70" s="19">
        <f t="shared" si="2"/>
        <v>0.011435185185185184</v>
      </c>
      <c r="I70" s="19">
        <f>F70-INDEX($F$4:$F$859,MATCH(D70,$D$4:$D$859,0))</f>
        <v>0.0009143518518518537</v>
      </c>
    </row>
    <row r="71" spans="1:9" s="11" customFormat="1" ht="15" customHeight="1">
      <c r="A71" s="16">
        <v>68</v>
      </c>
      <c r="B71" s="22" t="s">
        <v>230</v>
      </c>
      <c r="C71" s="22" t="s">
        <v>231</v>
      </c>
      <c r="D71" s="16" t="s">
        <v>79</v>
      </c>
      <c r="E71" s="22" t="s">
        <v>232</v>
      </c>
      <c r="F71" s="16" t="s">
        <v>233</v>
      </c>
      <c r="G71" s="16" t="str">
        <f t="shared" si="3"/>
        <v>4.58/km</v>
      </c>
      <c r="H71" s="19">
        <f t="shared" si="2"/>
        <v>0.011770833333333331</v>
      </c>
      <c r="I71" s="19">
        <f>F71-INDEX($F$4:$F$859,MATCH(D71,$D$4:$D$859,0))</f>
        <v>0.0067708333333333336</v>
      </c>
    </row>
    <row r="72" spans="1:9" s="11" customFormat="1" ht="15" customHeight="1">
      <c r="A72" s="16">
        <v>69</v>
      </c>
      <c r="B72" s="22" t="s">
        <v>234</v>
      </c>
      <c r="C72" s="22" t="s">
        <v>235</v>
      </c>
      <c r="D72" s="16" t="s">
        <v>83</v>
      </c>
      <c r="E72" s="22" t="s">
        <v>205</v>
      </c>
      <c r="F72" s="16" t="s">
        <v>236</v>
      </c>
      <c r="G72" s="16" t="str">
        <f t="shared" si="3"/>
        <v>4.59/km</v>
      </c>
      <c r="H72" s="19">
        <f t="shared" si="2"/>
        <v>0.011932870370370368</v>
      </c>
      <c r="I72" s="19">
        <f>F72-INDEX($F$4:$F$859,MATCH(D72,$D$4:$D$859,0))</f>
        <v>0.006782407407407404</v>
      </c>
    </row>
    <row r="73" spans="1:9" s="11" customFormat="1" ht="15" customHeight="1">
      <c r="A73" s="16">
        <v>70</v>
      </c>
      <c r="B73" s="39" t="s">
        <v>237</v>
      </c>
      <c r="C73" s="39" t="s">
        <v>238</v>
      </c>
      <c r="D73" s="40" t="s">
        <v>204</v>
      </c>
      <c r="E73" s="39" t="s">
        <v>149</v>
      </c>
      <c r="F73" s="40" t="s">
        <v>239</v>
      </c>
      <c r="G73" s="16" t="str">
        <f t="shared" si="3"/>
        <v>5.01/km</v>
      </c>
      <c r="H73" s="19">
        <f t="shared" si="2"/>
        <v>0.012118055555555552</v>
      </c>
      <c r="I73" s="19">
        <f>F73-INDEX($F$4:$F$859,MATCH(D73,$D$4:$D$859,0))</f>
        <v>0.001597222222222222</v>
      </c>
    </row>
    <row r="74" spans="1:9" s="11" customFormat="1" ht="15" customHeight="1">
      <c r="A74" s="16">
        <v>71</v>
      </c>
      <c r="B74" s="22" t="s">
        <v>240</v>
      </c>
      <c r="C74" s="22" t="s">
        <v>241</v>
      </c>
      <c r="D74" s="16" t="s">
        <v>79</v>
      </c>
      <c r="E74" s="22" t="s">
        <v>38</v>
      </c>
      <c r="F74" s="16" t="s">
        <v>242</v>
      </c>
      <c r="G74" s="16" t="str">
        <f t="shared" si="3"/>
        <v>5.02/km</v>
      </c>
      <c r="H74" s="19">
        <f t="shared" si="2"/>
        <v>0.012222222222222221</v>
      </c>
      <c r="I74" s="19">
        <f>F74-INDEX($F$4:$F$859,MATCH(D74,$D$4:$D$859,0))</f>
        <v>0.007222222222222224</v>
      </c>
    </row>
    <row r="75" spans="1:9" s="11" customFormat="1" ht="15" customHeight="1">
      <c r="A75" s="16">
        <v>72</v>
      </c>
      <c r="B75" s="22" t="s">
        <v>243</v>
      </c>
      <c r="C75" s="22" t="s">
        <v>244</v>
      </c>
      <c r="D75" s="16" t="s">
        <v>55</v>
      </c>
      <c r="E75" s="22" t="s">
        <v>245</v>
      </c>
      <c r="F75" s="16" t="s">
        <v>246</v>
      </c>
      <c r="G75" s="16" t="str">
        <f t="shared" si="3"/>
        <v>5.03/km</v>
      </c>
      <c r="H75" s="19">
        <f t="shared" si="2"/>
        <v>0.012303240740740743</v>
      </c>
      <c r="I75" s="19">
        <f>F75-INDEX($F$4:$F$859,MATCH(D75,$D$4:$D$859,0))</f>
        <v>0.009293981481481483</v>
      </c>
    </row>
    <row r="76" spans="1:9" s="11" customFormat="1" ht="15" customHeight="1">
      <c r="A76" s="16">
        <v>73</v>
      </c>
      <c r="B76" s="22" t="s">
        <v>247</v>
      </c>
      <c r="C76" s="22" t="s">
        <v>248</v>
      </c>
      <c r="D76" s="16" t="s">
        <v>55</v>
      </c>
      <c r="E76" s="22" t="s">
        <v>56</v>
      </c>
      <c r="F76" s="16" t="s">
        <v>249</v>
      </c>
      <c r="G76" s="16" t="str">
        <f t="shared" si="3"/>
        <v>5.03/km</v>
      </c>
      <c r="H76" s="19">
        <f aca="true" t="shared" si="4" ref="H76:H121">F76-$F$4</f>
        <v>0.012337962962962964</v>
      </c>
      <c r="I76" s="19">
        <f aca="true" t="shared" si="5" ref="I76:I121">F76-INDEX($F$4:$F$859,MATCH(D76,$D$4:$D$859,0))</f>
        <v>0.009328703703703704</v>
      </c>
    </row>
    <row r="77" spans="1:9" s="11" customFormat="1" ht="15" customHeight="1">
      <c r="A77" s="16">
        <v>74</v>
      </c>
      <c r="B77" s="22" t="s">
        <v>250</v>
      </c>
      <c r="C77" s="22" t="s">
        <v>68</v>
      </c>
      <c r="D77" s="16" t="s">
        <v>120</v>
      </c>
      <c r="E77" s="22" t="s">
        <v>56</v>
      </c>
      <c r="F77" s="16" t="s">
        <v>251</v>
      </c>
      <c r="G77" s="16" t="str">
        <f t="shared" si="3"/>
        <v>5.04/km</v>
      </c>
      <c r="H77" s="19">
        <f t="shared" si="4"/>
        <v>0.012418981481481479</v>
      </c>
      <c r="I77" s="19">
        <f t="shared" si="5"/>
        <v>0.005497685185185185</v>
      </c>
    </row>
    <row r="78" spans="1:9" s="11" customFormat="1" ht="15" customHeight="1">
      <c r="A78" s="16">
        <v>75</v>
      </c>
      <c r="B78" s="22" t="s">
        <v>252</v>
      </c>
      <c r="C78" s="22" t="s">
        <v>253</v>
      </c>
      <c r="D78" s="16" t="s">
        <v>16</v>
      </c>
      <c r="E78" s="22" t="s">
        <v>112</v>
      </c>
      <c r="F78" s="16" t="s">
        <v>254</v>
      </c>
      <c r="G78" s="16" t="str">
        <f t="shared" si="3"/>
        <v>5.04/km</v>
      </c>
      <c r="H78" s="19">
        <f t="shared" si="4"/>
        <v>0.012511574074074074</v>
      </c>
      <c r="I78" s="19">
        <f t="shared" si="5"/>
        <v>0.012511574074074074</v>
      </c>
    </row>
    <row r="79" spans="1:9" ht="15" customHeight="1">
      <c r="A79" s="16">
        <v>76</v>
      </c>
      <c r="B79" s="22" t="s">
        <v>255</v>
      </c>
      <c r="C79" s="22" t="s">
        <v>97</v>
      </c>
      <c r="D79" s="16" t="s">
        <v>174</v>
      </c>
      <c r="E79" s="22" t="s">
        <v>116</v>
      </c>
      <c r="F79" s="16" t="s">
        <v>256</v>
      </c>
      <c r="G79" s="16" t="str">
        <f t="shared" si="3"/>
        <v>5.05/km</v>
      </c>
      <c r="H79" s="19">
        <f t="shared" si="4"/>
        <v>0.01260416666666667</v>
      </c>
      <c r="I79" s="19">
        <f t="shared" si="5"/>
        <v>0.0034722222222222238</v>
      </c>
    </row>
    <row r="80" spans="1:9" ht="15" customHeight="1">
      <c r="A80" s="16">
        <v>77</v>
      </c>
      <c r="B80" s="22" t="s">
        <v>257</v>
      </c>
      <c r="C80" s="22" t="s">
        <v>164</v>
      </c>
      <c r="D80" s="16" t="s">
        <v>55</v>
      </c>
      <c r="E80" s="22" t="s">
        <v>21</v>
      </c>
      <c r="F80" s="16" t="s">
        <v>258</v>
      </c>
      <c r="G80" s="16" t="str">
        <f t="shared" si="3"/>
        <v>5.05/km</v>
      </c>
      <c r="H80" s="19">
        <f t="shared" si="4"/>
        <v>0.012627314814814817</v>
      </c>
      <c r="I80" s="19">
        <f t="shared" si="5"/>
        <v>0.009618055555555557</v>
      </c>
    </row>
    <row r="81" spans="1:9" ht="15" customHeight="1">
      <c r="A81" s="16">
        <v>78</v>
      </c>
      <c r="B81" s="22" t="s">
        <v>259</v>
      </c>
      <c r="C81" s="22" t="s">
        <v>15</v>
      </c>
      <c r="D81" s="16" t="s">
        <v>79</v>
      </c>
      <c r="E81" s="22" t="s">
        <v>11</v>
      </c>
      <c r="F81" s="16" t="s">
        <v>260</v>
      </c>
      <c r="G81" s="16" t="str">
        <f t="shared" si="3"/>
        <v>5.06/km</v>
      </c>
      <c r="H81" s="19">
        <f t="shared" si="4"/>
        <v>0.012685185185185185</v>
      </c>
      <c r="I81" s="19">
        <f t="shared" si="5"/>
        <v>0.007685185185185187</v>
      </c>
    </row>
    <row r="82" spans="1:9" ht="15" customHeight="1">
      <c r="A82" s="16">
        <v>79</v>
      </c>
      <c r="B82" s="22" t="s">
        <v>261</v>
      </c>
      <c r="C82" s="22" t="s">
        <v>48</v>
      </c>
      <c r="D82" s="16" t="s">
        <v>79</v>
      </c>
      <c r="E82" s="22" t="s">
        <v>232</v>
      </c>
      <c r="F82" s="16" t="s">
        <v>262</v>
      </c>
      <c r="G82" s="16" t="str">
        <f t="shared" si="3"/>
        <v>5.06/km</v>
      </c>
      <c r="H82" s="19">
        <f t="shared" si="4"/>
        <v>0.012743055555555553</v>
      </c>
      <c r="I82" s="19">
        <f t="shared" si="5"/>
        <v>0.007743055555555555</v>
      </c>
    </row>
    <row r="83" spans="1:9" ht="15" customHeight="1">
      <c r="A83" s="16">
        <v>80</v>
      </c>
      <c r="B83" s="22" t="s">
        <v>263</v>
      </c>
      <c r="C83" s="22" t="s">
        <v>264</v>
      </c>
      <c r="D83" s="16" t="s">
        <v>16</v>
      </c>
      <c r="E83" s="22" t="s">
        <v>177</v>
      </c>
      <c r="F83" s="16" t="s">
        <v>265</v>
      </c>
      <c r="G83" s="16" t="str">
        <f t="shared" si="3"/>
        <v>5.07/km</v>
      </c>
      <c r="H83" s="19">
        <f t="shared" si="4"/>
        <v>0.012858796296296295</v>
      </c>
      <c r="I83" s="19">
        <f t="shared" si="5"/>
        <v>0.012858796296296295</v>
      </c>
    </row>
    <row r="84" spans="1:9" ht="15" customHeight="1">
      <c r="A84" s="16">
        <v>81</v>
      </c>
      <c r="B84" s="22" t="s">
        <v>266</v>
      </c>
      <c r="C84" s="22" t="s">
        <v>97</v>
      </c>
      <c r="D84" s="16" t="s">
        <v>174</v>
      </c>
      <c r="E84" s="22" t="s">
        <v>267</v>
      </c>
      <c r="F84" s="16" t="s">
        <v>268</v>
      </c>
      <c r="G84" s="16" t="str">
        <f t="shared" si="3"/>
        <v>5.08/km</v>
      </c>
      <c r="H84" s="19">
        <f t="shared" si="4"/>
        <v>0.012962962962962964</v>
      </c>
      <c r="I84" s="19">
        <f t="shared" si="5"/>
        <v>0.0038310185185185183</v>
      </c>
    </row>
    <row r="85" spans="1:9" ht="15" customHeight="1">
      <c r="A85" s="16">
        <v>82</v>
      </c>
      <c r="B85" s="22" t="s">
        <v>269</v>
      </c>
      <c r="C85" s="22" t="s">
        <v>270</v>
      </c>
      <c r="D85" s="16" t="s">
        <v>120</v>
      </c>
      <c r="E85" s="22" t="s">
        <v>11</v>
      </c>
      <c r="F85" s="16" t="s">
        <v>271</v>
      </c>
      <c r="G85" s="16" t="str">
        <f t="shared" si="3"/>
        <v>5.15/km</v>
      </c>
      <c r="H85" s="19">
        <f t="shared" si="4"/>
        <v>0.013738425925925928</v>
      </c>
      <c r="I85" s="19">
        <f t="shared" si="5"/>
        <v>0.006817129629629635</v>
      </c>
    </row>
    <row r="86" spans="1:9" ht="15" customHeight="1">
      <c r="A86" s="16">
        <v>83</v>
      </c>
      <c r="B86" s="22" t="s">
        <v>272</v>
      </c>
      <c r="C86" s="22" t="s">
        <v>134</v>
      </c>
      <c r="D86" s="16" t="s">
        <v>273</v>
      </c>
      <c r="E86" s="22" t="s">
        <v>21</v>
      </c>
      <c r="F86" s="16" t="s">
        <v>274</v>
      </c>
      <c r="G86" s="16" t="str">
        <f t="shared" si="3"/>
        <v>5.17/km</v>
      </c>
      <c r="H86" s="19">
        <f t="shared" si="4"/>
        <v>0.013981481481481487</v>
      </c>
      <c r="I86" s="19">
        <f t="shared" si="5"/>
        <v>0</v>
      </c>
    </row>
    <row r="87" spans="1:9" ht="15" customHeight="1">
      <c r="A87" s="16">
        <v>84</v>
      </c>
      <c r="B87" s="39" t="s">
        <v>275</v>
      </c>
      <c r="C87" s="39" t="s">
        <v>276</v>
      </c>
      <c r="D87" s="40" t="s">
        <v>277</v>
      </c>
      <c r="E87" s="39" t="s">
        <v>278</v>
      </c>
      <c r="F87" s="40" t="s">
        <v>279</v>
      </c>
      <c r="G87" s="16" t="str">
        <f t="shared" si="3"/>
        <v>5.17/km</v>
      </c>
      <c r="H87" s="19">
        <f t="shared" si="4"/>
        <v>0.014004629629629627</v>
      </c>
      <c r="I87" s="19">
        <f t="shared" si="5"/>
        <v>0</v>
      </c>
    </row>
    <row r="88" spans="1:9" ht="15" customHeight="1">
      <c r="A88" s="16">
        <v>85</v>
      </c>
      <c r="B88" s="22" t="s">
        <v>280</v>
      </c>
      <c r="C88" s="22" t="s">
        <v>244</v>
      </c>
      <c r="D88" s="16" t="s">
        <v>120</v>
      </c>
      <c r="E88" s="22" t="s">
        <v>137</v>
      </c>
      <c r="F88" s="16" t="s">
        <v>281</v>
      </c>
      <c r="G88" s="16" t="str">
        <f t="shared" si="3"/>
        <v>5.18/km</v>
      </c>
      <c r="H88" s="19">
        <f t="shared" si="4"/>
        <v>0.014050925925925922</v>
      </c>
      <c r="I88" s="19">
        <f t="shared" si="5"/>
        <v>0.007129629629629628</v>
      </c>
    </row>
    <row r="89" spans="1:9" ht="15" customHeight="1">
      <c r="A89" s="16">
        <v>86</v>
      </c>
      <c r="B89" s="39" t="s">
        <v>282</v>
      </c>
      <c r="C89" s="39" t="s">
        <v>283</v>
      </c>
      <c r="D89" s="40" t="s">
        <v>131</v>
      </c>
      <c r="E89" s="39" t="s">
        <v>12</v>
      </c>
      <c r="F89" s="40" t="s">
        <v>284</v>
      </c>
      <c r="G89" s="16" t="str">
        <f t="shared" si="3"/>
        <v>5.18/km</v>
      </c>
      <c r="H89" s="19">
        <f t="shared" si="4"/>
        <v>0.01408564814814815</v>
      </c>
      <c r="I89" s="19">
        <f t="shared" si="5"/>
        <v>0.00630787037037037</v>
      </c>
    </row>
    <row r="90" spans="1:9" ht="15" customHeight="1">
      <c r="A90" s="16">
        <v>87</v>
      </c>
      <c r="B90" s="39" t="s">
        <v>285</v>
      </c>
      <c r="C90" s="39" t="s">
        <v>286</v>
      </c>
      <c r="D90" s="40" t="s">
        <v>215</v>
      </c>
      <c r="E90" s="39" t="s">
        <v>287</v>
      </c>
      <c r="F90" s="40" t="s">
        <v>288</v>
      </c>
      <c r="G90" s="16" t="str">
        <f t="shared" si="3"/>
        <v>5.19/km</v>
      </c>
      <c r="H90" s="19">
        <f t="shared" si="4"/>
        <v>0.014236111111111113</v>
      </c>
      <c r="I90" s="19">
        <f t="shared" si="5"/>
        <v>0.0035300925925925916</v>
      </c>
    </row>
    <row r="91" spans="1:9" ht="15" customHeight="1">
      <c r="A91" s="16">
        <v>88</v>
      </c>
      <c r="B91" s="22" t="s">
        <v>289</v>
      </c>
      <c r="C91" s="22" t="s">
        <v>290</v>
      </c>
      <c r="D91" s="16" t="s">
        <v>83</v>
      </c>
      <c r="E91" s="22" t="s">
        <v>65</v>
      </c>
      <c r="F91" s="16" t="s">
        <v>291</v>
      </c>
      <c r="G91" s="16" t="str">
        <f t="shared" si="3"/>
        <v>5.20/km</v>
      </c>
      <c r="H91" s="19">
        <f t="shared" si="4"/>
        <v>0.014305555555555554</v>
      </c>
      <c r="I91" s="19">
        <f t="shared" si="5"/>
        <v>0.00915509259259259</v>
      </c>
    </row>
    <row r="92" spans="1:9" ht="15" customHeight="1">
      <c r="A92" s="16">
        <v>89</v>
      </c>
      <c r="B92" s="39" t="s">
        <v>199</v>
      </c>
      <c r="C92" s="39" t="s">
        <v>292</v>
      </c>
      <c r="D92" s="40" t="s">
        <v>94</v>
      </c>
      <c r="E92" s="39" t="s">
        <v>177</v>
      </c>
      <c r="F92" s="40" t="s">
        <v>293</v>
      </c>
      <c r="G92" s="16" t="str">
        <f t="shared" si="3"/>
        <v>5.21/km</v>
      </c>
      <c r="H92" s="19">
        <f t="shared" si="4"/>
        <v>0.014490740740740738</v>
      </c>
      <c r="I92" s="19">
        <f t="shared" si="5"/>
        <v>0.00872685185185185</v>
      </c>
    </row>
    <row r="93" spans="1:9" ht="15" customHeight="1">
      <c r="A93" s="16">
        <v>90</v>
      </c>
      <c r="B93" s="22" t="s">
        <v>294</v>
      </c>
      <c r="C93" s="22" t="s">
        <v>164</v>
      </c>
      <c r="D93" s="16" t="s">
        <v>79</v>
      </c>
      <c r="E93" s="22" t="s">
        <v>295</v>
      </c>
      <c r="F93" s="16" t="s">
        <v>296</v>
      </c>
      <c r="G93" s="16" t="str">
        <f t="shared" si="3"/>
        <v>5.22/km</v>
      </c>
      <c r="H93" s="19">
        <f t="shared" si="4"/>
        <v>0.014537037037037032</v>
      </c>
      <c r="I93" s="19">
        <f t="shared" si="5"/>
        <v>0.009537037037037035</v>
      </c>
    </row>
    <row r="94" spans="1:9" ht="15" customHeight="1">
      <c r="A94" s="16">
        <v>91</v>
      </c>
      <c r="B94" s="22" t="s">
        <v>297</v>
      </c>
      <c r="C94" s="22" t="s">
        <v>298</v>
      </c>
      <c r="D94" s="16" t="s">
        <v>16</v>
      </c>
      <c r="E94" s="22" t="s">
        <v>295</v>
      </c>
      <c r="F94" s="16" t="s">
        <v>299</v>
      </c>
      <c r="G94" s="16" t="str">
        <f t="shared" si="3"/>
        <v>5.22/km</v>
      </c>
      <c r="H94" s="19">
        <f t="shared" si="4"/>
        <v>0.01460648148148148</v>
      </c>
      <c r="I94" s="19">
        <f t="shared" si="5"/>
        <v>0.01460648148148148</v>
      </c>
    </row>
    <row r="95" spans="1:9" ht="15" customHeight="1">
      <c r="A95" s="16">
        <v>92</v>
      </c>
      <c r="B95" s="22" t="s">
        <v>300</v>
      </c>
      <c r="C95" s="22" t="s">
        <v>301</v>
      </c>
      <c r="D95" s="16" t="s">
        <v>174</v>
      </c>
      <c r="E95" s="22" t="s">
        <v>302</v>
      </c>
      <c r="F95" s="16" t="s">
        <v>303</v>
      </c>
      <c r="G95" s="16" t="str">
        <f t="shared" si="3"/>
        <v>5.24/km</v>
      </c>
      <c r="H95" s="19">
        <f t="shared" si="4"/>
        <v>0.01474537037037037</v>
      </c>
      <c r="I95" s="19">
        <f t="shared" si="5"/>
        <v>0.0056134259259259245</v>
      </c>
    </row>
    <row r="96" spans="1:9" ht="15" customHeight="1">
      <c r="A96" s="16">
        <v>93</v>
      </c>
      <c r="B96" s="39" t="s">
        <v>304</v>
      </c>
      <c r="C96" s="39" t="s">
        <v>305</v>
      </c>
      <c r="D96" s="40" t="s">
        <v>94</v>
      </c>
      <c r="E96" s="39" t="s">
        <v>38</v>
      </c>
      <c r="F96" s="40" t="s">
        <v>306</v>
      </c>
      <c r="G96" s="16" t="str">
        <f t="shared" si="3"/>
        <v>5.24/km</v>
      </c>
      <c r="H96" s="19">
        <f t="shared" si="4"/>
        <v>0.014826388888888885</v>
      </c>
      <c r="I96" s="19">
        <f t="shared" si="5"/>
        <v>0.009062499999999998</v>
      </c>
    </row>
    <row r="97" spans="1:9" ht="15" customHeight="1">
      <c r="A97" s="16">
        <v>94</v>
      </c>
      <c r="B97" s="22" t="s">
        <v>307</v>
      </c>
      <c r="C97" s="22" t="s">
        <v>264</v>
      </c>
      <c r="D97" s="16" t="s">
        <v>33</v>
      </c>
      <c r="E97" s="22" t="s">
        <v>29</v>
      </c>
      <c r="F97" s="16" t="s">
        <v>308</v>
      </c>
      <c r="G97" s="16" t="str">
        <f t="shared" si="3"/>
        <v>5.25/km</v>
      </c>
      <c r="H97" s="19">
        <f t="shared" si="4"/>
        <v>0.014895833333333334</v>
      </c>
      <c r="I97" s="19">
        <f t="shared" si="5"/>
        <v>0.013333333333333332</v>
      </c>
    </row>
    <row r="98" spans="1:9" ht="15" customHeight="1">
      <c r="A98" s="16">
        <v>95</v>
      </c>
      <c r="B98" s="22" t="s">
        <v>309</v>
      </c>
      <c r="C98" s="22" t="s">
        <v>310</v>
      </c>
      <c r="D98" s="16" t="s">
        <v>120</v>
      </c>
      <c r="E98" s="22" t="s">
        <v>112</v>
      </c>
      <c r="F98" s="16" t="s">
        <v>311</v>
      </c>
      <c r="G98" s="16" t="str">
        <f t="shared" si="3"/>
        <v>5.26/km</v>
      </c>
      <c r="H98" s="19">
        <f t="shared" si="4"/>
        <v>0.014976851851851849</v>
      </c>
      <c r="I98" s="19">
        <f t="shared" si="5"/>
        <v>0.008055555555555555</v>
      </c>
    </row>
    <row r="99" spans="1:9" ht="15" customHeight="1">
      <c r="A99" s="16">
        <v>96</v>
      </c>
      <c r="B99" s="22" t="s">
        <v>92</v>
      </c>
      <c r="C99" s="22" t="s">
        <v>312</v>
      </c>
      <c r="D99" s="16" t="s">
        <v>79</v>
      </c>
      <c r="E99" s="22" t="s">
        <v>29</v>
      </c>
      <c r="F99" s="16" t="s">
        <v>313</v>
      </c>
      <c r="G99" s="16" t="str">
        <f t="shared" si="3"/>
        <v>5.31/km</v>
      </c>
      <c r="H99" s="19">
        <f t="shared" si="4"/>
        <v>0.015578703703703702</v>
      </c>
      <c r="I99" s="19">
        <f t="shared" si="5"/>
        <v>0.010578703703703705</v>
      </c>
    </row>
    <row r="100" spans="1:9" ht="15" customHeight="1">
      <c r="A100" s="16">
        <v>97</v>
      </c>
      <c r="B100" s="22" t="s">
        <v>314</v>
      </c>
      <c r="C100" s="22" t="s">
        <v>315</v>
      </c>
      <c r="D100" s="16" t="s">
        <v>174</v>
      </c>
      <c r="E100" s="22" t="s">
        <v>65</v>
      </c>
      <c r="F100" s="16" t="s">
        <v>316</v>
      </c>
      <c r="G100" s="16" t="str">
        <f t="shared" si="3"/>
        <v>5.31/km</v>
      </c>
      <c r="H100" s="19">
        <f t="shared" si="4"/>
        <v>0.01564814814814815</v>
      </c>
      <c r="I100" s="19">
        <f t="shared" si="5"/>
        <v>0.006516203703703705</v>
      </c>
    </row>
    <row r="101" spans="1:9" ht="15" customHeight="1">
      <c r="A101" s="16">
        <v>98</v>
      </c>
      <c r="B101" s="22" t="s">
        <v>317</v>
      </c>
      <c r="C101" s="22" t="s">
        <v>318</v>
      </c>
      <c r="D101" s="16" t="s">
        <v>83</v>
      </c>
      <c r="E101" s="22" t="s">
        <v>116</v>
      </c>
      <c r="F101" s="16" t="s">
        <v>319</v>
      </c>
      <c r="G101" s="16" t="str">
        <f t="shared" si="3"/>
        <v>5.34/km</v>
      </c>
      <c r="H101" s="19">
        <f t="shared" si="4"/>
        <v>0.015972222222222224</v>
      </c>
      <c r="I101" s="19">
        <f t="shared" si="5"/>
        <v>0.01082175925925926</v>
      </c>
    </row>
    <row r="102" spans="1:9" ht="15" customHeight="1">
      <c r="A102" s="16">
        <v>99</v>
      </c>
      <c r="B102" s="22" t="s">
        <v>320</v>
      </c>
      <c r="C102" s="22" t="s">
        <v>321</v>
      </c>
      <c r="D102" s="16" t="s">
        <v>79</v>
      </c>
      <c r="E102" s="22" t="s">
        <v>177</v>
      </c>
      <c r="F102" s="16" t="s">
        <v>322</v>
      </c>
      <c r="G102" s="16" t="str">
        <f t="shared" si="3"/>
        <v>5.35/km</v>
      </c>
      <c r="H102" s="19">
        <f t="shared" si="4"/>
        <v>0.016111111111111107</v>
      </c>
      <c r="I102" s="19">
        <f t="shared" si="5"/>
        <v>0.01111111111111111</v>
      </c>
    </row>
    <row r="103" spans="1:9" ht="15" customHeight="1">
      <c r="A103" s="16">
        <v>100</v>
      </c>
      <c r="B103" s="22" t="s">
        <v>323</v>
      </c>
      <c r="C103" s="22" t="s">
        <v>248</v>
      </c>
      <c r="D103" s="16" t="s">
        <v>273</v>
      </c>
      <c r="E103" s="22" t="s">
        <v>232</v>
      </c>
      <c r="F103" s="16" t="s">
        <v>324</v>
      </c>
      <c r="G103" s="16" t="str">
        <f t="shared" si="3"/>
        <v>5.37/km</v>
      </c>
      <c r="H103" s="19">
        <f t="shared" si="4"/>
        <v>0.01633101851851852</v>
      </c>
      <c r="I103" s="19">
        <f t="shared" si="5"/>
        <v>0.002349537037037032</v>
      </c>
    </row>
    <row r="104" spans="1:9" ht="15" customHeight="1">
      <c r="A104" s="16">
        <v>101</v>
      </c>
      <c r="B104" s="39" t="s">
        <v>325</v>
      </c>
      <c r="C104" s="39" t="s">
        <v>326</v>
      </c>
      <c r="D104" s="40" t="s">
        <v>204</v>
      </c>
      <c r="E104" s="39" t="s">
        <v>116</v>
      </c>
      <c r="F104" s="40" t="s">
        <v>327</v>
      </c>
      <c r="G104" s="16" t="str">
        <f t="shared" si="3"/>
        <v>5.37/km</v>
      </c>
      <c r="H104" s="19">
        <f t="shared" si="4"/>
        <v>0.016342592592592593</v>
      </c>
      <c r="I104" s="19">
        <f t="shared" si="5"/>
        <v>0.005821759259259263</v>
      </c>
    </row>
    <row r="105" spans="1:9" ht="15" customHeight="1">
      <c r="A105" s="16">
        <v>102</v>
      </c>
      <c r="B105" s="39" t="s">
        <v>328</v>
      </c>
      <c r="C105" s="39" t="s">
        <v>329</v>
      </c>
      <c r="D105" s="40" t="s">
        <v>330</v>
      </c>
      <c r="E105" s="39" t="s">
        <v>331</v>
      </c>
      <c r="F105" s="40" t="s">
        <v>332</v>
      </c>
      <c r="G105" s="16" t="str">
        <f t="shared" si="3"/>
        <v>5.38/km</v>
      </c>
      <c r="H105" s="19">
        <f t="shared" si="4"/>
        <v>0.01644675925925926</v>
      </c>
      <c r="I105" s="19">
        <f t="shared" si="5"/>
        <v>0</v>
      </c>
    </row>
    <row r="106" spans="1:9" ht="15" customHeight="1">
      <c r="A106" s="16">
        <v>103</v>
      </c>
      <c r="B106" s="22" t="s">
        <v>333</v>
      </c>
      <c r="C106" s="22" t="s">
        <v>334</v>
      </c>
      <c r="D106" s="16" t="s">
        <v>273</v>
      </c>
      <c r="E106" s="22" t="s">
        <v>177</v>
      </c>
      <c r="F106" s="16" t="s">
        <v>335</v>
      </c>
      <c r="G106" s="16" t="str">
        <f t="shared" si="3"/>
        <v>5.40/km</v>
      </c>
      <c r="H106" s="19">
        <f t="shared" si="4"/>
        <v>0.01663194444444444</v>
      </c>
      <c r="I106" s="19">
        <f t="shared" si="5"/>
        <v>0.0026504629629629517</v>
      </c>
    </row>
    <row r="107" spans="1:9" ht="15" customHeight="1">
      <c r="A107" s="16">
        <v>104</v>
      </c>
      <c r="B107" s="22" t="s">
        <v>336</v>
      </c>
      <c r="C107" s="22" t="s">
        <v>111</v>
      </c>
      <c r="D107" s="16" t="s">
        <v>83</v>
      </c>
      <c r="E107" s="22" t="s">
        <v>177</v>
      </c>
      <c r="F107" s="16" t="s">
        <v>337</v>
      </c>
      <c r="G107" s="16" t="str">
        <f t="shared" si="3"/>
        <v>5.40/km</v>
      </c>
      <c r="H107" s="19">
        <f t="shared" si="4"/>
        <v>0.01667824074074074</v>
      </c>
      <c r="I107" s="19">
        <f t="shared" si="5"/>
        <v>0.011527777777777776</v>
      </c>
    </row>
    <row r="108" spans="1:9" ht="15" customHeight="1">
      <c r="A108" s="16">
        <v>105</v>
      </c>
      <c r="B108" s="22" t="s">
        <v>338</v>
      </c>
      <c r="C108" s="22" t="s">
        <v>339</v>
      </c>
      <c r="D108" s="16" t="s">
        <v>174</v>
      </c>
      <c r="E108" s="22" t="s">
        <v>340</v>
      </c>
      <c r="F108" s="16" t="s">
        <v>341</v>
      </c>
      <c r="G108" s="16" t="str">
        <f t="shared" si="3"/>
        <v>5.42/km</v>
      </c>
      <c r="H108" s="19">
        <f t="shared" si="4"/>
        <v>0.01690972222222222</v>
      </c>
      <c r="I108" s="19">
        <f t="shared" si="5"/>
        <v>0.007777777777777772</v>
      </c>
    </row>
    <row r="109" spans="1:9" ht="15" customHeight="1">
      <c r="A109" s="16">
        <v>106</v>
      </c>
      <c r="B109" s="22" t="s">
        <v>342</v>
      </c>
      <c r="C109" s="22" t="s">
        <v>124</v>
      </c>
      <c r="D109" s="16" t="s">
        <v>79</v>
      </c>
      <c r="E109" s="22" t="s">
        <v>232</v>
      </c>
      <c r="F109" s="16" t="s">
        <v>343</v>
      </c>
      <c r="G109" s="16" t="str">
        <f t="shared" si="3"/>
        <v>5.44/km</v>
      </c>
      <c r="H109" s="19">
        <f t="shared" si="4"/>
        <v>0.017141203703703704</v>
      </c>
      <c r="I109" s="19">
        <f t="shared" si="5"/>
        <v>0.012141203703703706</v>
      </c>
    </row>
    <row r="110" spans="1:9" ht="15" customHeight="1">
      <c r="A110" s="16">
        <v>107</v>
      </c>
      <c r="B110" s="22" t="s">
        <v>344</v>
      </c>
      <c r="C110" s="22" t="s">
        <v>107</v>
      </c>
      <c r="D110" s="16" t="s">
        <v>83</v>
      </c>
      <c r="E110" s="22" t="s">
        <v>345</v>
      </c>
      <c r="F110" s="16" t="s">
        <v>346</v>
      </c>
      <c r="G110" s="16" t="str">
        <f t="shared" si="3"/>
        <v>5.48/km</v>
      </c>
      <c r="H110" s="19">
        <f t="shared" si="4"/>
        <v>0.017557870370370366</v>
      </c>
      <c r="I110" s="19">
        <f t="shared" si="5"/>
        <v>0.012407407407407402</v>
      </c>
    </row>
    <row r="111" spans="1:9" ht="15" customHeight="1">
      <c r="A111" s="16">
        <v>108</v>
      </c>
      <c r="B111" s="39" t="s">
        <v>347</v>
      </c>
      <c r="C111" s="39" t="s">
        <v>348</v>
      </c>
      <c r="D111" s="40" t="s">
        <v>330</v>
      </c>
      <c r="E111" s="39" t="s">
        <v>116</v>
      </c>
      <c r="F111" s="40" t="s">
        <v>349</v>
      </c>
      <c r="G111" s="16" t="str">
        <f t="shared" si="3"/>
        <v>5.50/km</v>
      </c>
      <c r="H111" s="19">
        <f t="shared" si="4"/>
        <v>0.01778935185185185</v>
      </c>
      <c r="I111" s="19">
        <f t="shared" si="5"/>
        <v>0.0013425925925925897</v>
      </c>
    </row>
    <row r="112" spans="1:9" ht="15" customHeight="1">
      <c r="A112" s="16">
        <v>109</v>
      </c>
      <c r="B112" s="22" t="s">
        <v>350</v>
      </c>
      <c r="C112" s="22" t="s">
        <v>351</v>
      </c>
      <c r="D112" s="16" t="s">
        <v>83</v>
      </c>
      <c r="E112" s="22" t="s">
        <v>21</v>
      </c>
      <c r="F112" s="16" t="s">
        <v>352</v>
      </c>
      <c r="G112" s="16" t="str">
        <f t="shared" si="3"/>
        <v>5.51/km</v>
      </c>
      <c r="H112" s="19">
        <f t="shared" si="4"/>
        <v>0.017905092592592594</v>
      </c>
      <c r="I112" s="19">
        <f t="shared" si="5"/>
        <v>0.01275462962962963</v>
      </c>
    </row>
    <row r="113" spans="1:9" ht="15" customHeight="1">
      <c r="A113" s="16">
        <v>110</v>
      </c>
      <c r="B113" s="22" t="s">
        <v>353</v>
      </c>
      <c r="C113" s="22" t="s">
        <v>224</v>
      </c>
      <c r="D113" s="16" t="s">
        <v>83</v>
      </c>
      <c r="E113" s="22" t="s">
        <v>287</v>
      </c>
      <c r="F113" s="16" t="s">
        <v>354</v>
      </c>
      <c r="G113" s="16" t="str">
        <f t="shared" si="3"/>
        <v>6.02/km</v>
      </c>
      <c r="H113" s="19">
        <f t="shared" si="4"/>
        <v>0.019224537037037043</v>
      </c>
      <c r="I113" s="19">
        <f t="shared" si="5"/>
        <v>0.014074074074074079</v>
      </c>
    </row>
    <row r="114" spans="1:9" ht="15" customHeight="1">
      <c r="A114" s="16">
        <v>111</v>
      </c>
      <c r="B114" s="22" t="s">
        <v>355</v>
      </c>
      <c r="C114" s="22" t="s">
        <v>356</v>
      </c>
      <c r="D114" s="16" t="s">
        <v>83</v>
      </c>
      <c r="E114" s="22" t="s">
        <v>116</v>
      </c>
      <c r="F114" s="16" t="s">
        <v>357</v>
      </c>
      <c r="G114" s="16" t="str">
        <f t="shared" si="3"/>
        <v>6.15/km</v>
      </c>
      <c r="H114" s="19">
        <f t="shared" si="4"/>
        <v>0.020706018518518516</v>
      </c>
      <c r="I114" s="19">
        <f t="shared" si="5"/>
        <v>0.015555555555555552</v>
      </c>
    </row>
    <row r="115" spans="1:9" ht="15" customHeight="1">
      <c r="A115" s="16">
        <v>112</v>
      </c>
      <c r="B115" s="39" t="s">
        <v>358</v>
      </c>
      <c r="C115" s="39" t="s">
        <v>359</v>
      </c>
      <c r="D115" s="40" t="s">
        <v>215</v>
      </c>
      <c r="E115" s="39" t="s">
        <v>108</v>
      </c>
      <c r="F115" s="40" t="s">
        <v>360</v>
      </c>
      <c r="G115" s="16" t="str">
        <f t="shared" si="3"/>
        <v>6.15/km</v>
      </c>
      <c r="H115" s="19">
        <f t="shared" si="4"/>
        <v>0.020740740740740744</v>
      </c>
      <c r="I115" s="19">
        <f t="shared" si="5"/>
        <v>0.010034722222222223</v>
      </c>
    </row>
    <row r="116" spans="1:9" ht="15" customHeight="1">
      <c r="A116" s="16">
        <v>113</v>
      </c>
      <c r="B116" s="22" t="s">
        <v>361</v>
      </c>
      <c r="C116" s="22" t="s">
        <v>362</v>
      </c>
      <c r="D116" s="16" t="s">
        <v>174</v>
      </c>
      <c r="E116" s="22" t="s">
        <v>177</v>
      </c>
      <c r="F116" s="16" t="s">
        <v>363</v>
      </c>
      <c r="G116" s="16" t="str">
        <f t="shared" si="3"/>
        <v>6.26/km</v>
      </c>
      <c r="H116" s="19">
        <f t="shared" si="4"/>
        <v>0.021979166666666664</v>
      </c>
      <c r="I116" s="19">
        <f t="shared" si="5"/>
        <v>0.012847222222222218</v>
      </c>
    </row>
    <row r="117" spans="1:9" ht="15" customHeight="1">
      <c r="A117" s="16">
        <v>114</v>
      </c>
      <c r="B117" s="39" t="s">
        <v>364</v>
      </c>
      <c r="C117" s="39" t="s">
        <v>365</v>
      </c>
      <c r="D117" s="40" t="s">
        <v>366</v>
      </c>
      <c r="E117" s="39" t="s">
        <v>278</v>
      </c>
      <c r="F117" s="40" t="s">
        <v>367</v>
      </c>
      <c r="G117" s="16" t="str">
        <f t="shared" si="3"/>
        <v>6.42/km</v>
      </c>
      <c r="H117" s="19">
        <f t="shared" si="4"/>
        <v>0.023784722222222218</v>
      </c>
      <c r="I117" s="19">
        <f t="shared" si="5"/>
        <v>0</v>
      </c>
    </row>
    <row r="118" spans="1:9" ht="15" customHeight="1">
      <c r="A118" s="16">
        <v>115</v>
      </c>
      <c r="B118" s="22" t="s">
        <v>368</v>
      </c>
      <c r="C118" s="22" t="s">
        <v>15</v>
      </c>
      <c r="D118" s="16" t="s">
        <v>273</v>
      </c>
      <c r="E118" s="22" t="s">
        <v>369</v>
      </c>
      <c r="F118" s="16" t="s">
        <v>370</v>
      </c>
      <c r="G118" s="16" t="str">
        <f t="shared" si="3"/>
        <v>7.03/km</v>
      </c>
      <c r="H118" s="19">
        <f t="shared" si="4"/>
        <v>0.02626157407407408</v>
      </c>
      <c r="I118" s="19">
        <f t="shared" si="5"/>
        <v>0.012280092592592592</v>
      </c>
    </row>
    <row r="119" spans="1:9" ht="15" customHeight="1">
      <c r="A119" s="16">
        <v>116</v>
      </c>
      <c r="B119" s="22" t="s">
        <v>371</v>
      </c>
      <c r="C119" s="22" t="s">
        <v>372</v>
      </c>
      <c r="D119" s="16" t="s">
        <v>33</v>
      </c>
      <c r="E119" s="22" t="s">
        <v>108</v>
      </c>
      <c r="F119" s="16" t="s">
        <v>373</v>
      </c>
      <c r="G119" s="16" t="str">
        <f t="shared" si="3"/>
        <v>7.11/km</v>
      </c>
      <c r="H119" s="19">
        <f t="shared" si="4"/>
        <v>0.027141203703703706</v>
      </c>
      <c r="I119" s="19">
        <f t="shared" si="5"/>
        <v>0.025578703703703704</v>
      </c>
    </row>
    <row r="120" spans="1:9" ht="15" customHeight="1">
      <c r="A120" s="16">
        <v>117</v>
      </c>
      <c r="B120" s="39" t="s">
        <v>106</v>
      </c>
      <c r="C120" s="39" t="s">
        <v>374</v>
      </c>
      <c r="D120" s="40" t="s">
        <v>94</v>
      </c>
      <c r="E120" s="39" t="s">
        <v>108</v>
      </c>
      <c r="F120" s="40" t="s">
        <v>375</v>
      </c>
      <c r="G120" s="16" t="str">
        <f t="shared" si="3"/>
        <v>7.11/km</v>
      </c>
      <c r="H120" s="19">
        <f t="shared" si="4"/>
        <v>0.0271875</v>
      </c>
      <c r="I120" s="19">
        <f t="shared" si="5"/>
        <v>0.021423611111111112</v>
      </c>
    </row>
    <row r="121" spans="1:9" ht="15" customHeight="1">
      <c r="A121" s="17">
        <v>118</v>
      </c>
      <c r="B121" s="23" t="s">
        <v>376</v>
      </c>
      <c r="C121" s="23" t="s">
        <v>148</v>
      </c>
      <c r="D121" s="17" t="s">
        <v>273</v>
      </c>
      <c r="E121" s="23" t="s">
        <v>377</v>
      </c>
      <c r="F121" s="17" t="s">
        <v>378</v>
      </c>
      <c r="G121" s="17" t="str">
        <f t="shared" si="3"/>
        <v>7.44/km</v>
      </c>
      <c r="H121" s="20">
        <f t="shared" si="4"/>
        <v>0.031018518518518518</v>
      </c>
      <c r="I121" s="20">
        <f t="shared" si="5"/>
        <v>0.01703703703703703</v>
      </c>
    </row>
  </sheetData>
  <autoFilter ref="A3:I12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E16" sqref="E16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3" t="str">
        <f>Individuale!A1</f>
        <v>La Scalata di Belmonte</v>
      </c>
      <c r="B1" s="34"/>
      <c r="C1" s="35"/>
    </row>
    <row r="2" spans="1:3" ht="33" customHeight="1">
      <c r="A2" s="36" t="str">
        <f>Individuale!A2&amp;" km. "&amp;Individuale!I2</f>
        <v>Cantalupo in Sabina (RI) - Domenica 19/06/2011 km. 10</v>
      </c>
      <c r="B2" s="37"/>
      <c r="C2" s="3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21" t="s">
        <v>56</v>
      </c>
      <c r="C4" s="27">
        <v>11</v>
      </c>
    </row>
    <row r="5" spans="1:3" ht="15" customHeight="1">
      <c r="A5" s="16">
        <v>2</v>
      </c>
      <c r="B5" s="22" t="s">
        <v>38</v>
      </c>
      <c r="C5" s="28">
        <v>10</v>
      </c>
    </row>
    <row r="6" spans="1:3" ht="15" customHeight="1">
      <c r="A6" s="16">
        <v>3</v>
      </c>
      <c r="B6" s="22" t="s">
        <v>21</v>
      </c>
      <c r="C6" s="28">
        <v>10</v>
      </c>
    </row>
    <row r="7" spans="1:3" ht="15" customHeight="1">
      <c r="A7" s="16">
        <v>4</v>
      </c>
      <c r="B7" s="22" t="s">
        <v>177</v>
      </c>
      <c r="C7" s="28">
        <v>8</v>
      </c>
    </row>
    <row r="8" spans="1:3" ht="15" customHeight="1">
      <c r="A8" s="16">
        <v>5</v>
      </c>
      <c r="B8" s="22" t="s">
        <v>116</v>
      </c>
      <c r="C8" s="28">
        <v>6</v>
      </c>
    </row>
    <row r="9" spans="1:3" ht="15" customHeight="1">
      <c r="A9" s="16">
        <v>6</v>
      </c>
      <c r="B9" s="22" t="s">
        <v>149</v>
      </c>
      <c r="C9" s="28">
        <v>6</v>
      </c>
    </row>
    <row r="10" spans="1:3" ht="15" customHeight="1">
      <c r="A10" s="16">
        <v>7</v>
      </c>
      <c r="B10" s="22" t="s">
        <v>29</v>
      </c>
      <c r="C10" s="28">
        <v>6</v>
      </c>
    </row>
    <row r="11" spans="1:3" ht="15" customHeight="1">
      <c r="A11" s="16">
        <v>8</v>
      </c>
      <c r="B11" s="22" t="s">
        <v>108</v>
      </c>
      <c r="C11" s="28">
        <v>5</v>
      </c>
    </row>
    <row r="12" spans="1:3" ht="15" customHeight="1">
      <c r="A12" s="16">
        <v>9</v>
      </c>
      <c r="B12" s="22" t="s">
        <v>65</v>
      </c>
      <c r="C12" s="28">
        <v>5</v>
      </c>
    </row>
    <row r="13" spans="1:3" ht="15" customHeight="1">
      <c r="A13" s="16">
        <v>10</v>
      </c>
      <c r="B13" s="22" t="s">
        <v>11</v>
      </c>
      <c r="C13" s="28">
        <v>5</v>
      </c>
    </row>
    <row r="14" spans="1:3" ht="15" customHeight="1">
      <c r="A14" s="16">
        <v>11</v>
      </c>
      <c r="B14" s="22" t="s">
        <v>232</v>
      </c>
      <c r="C14" s="28">
        <v>4</v>
      </c>
    </row>
    <row r="15" spans="1:3" ht="15" customHeight="1">
      <c r="A15" s="16">
        <v>12</v>
      </c>
      <c r="B15" s="22" t="s">
        <v>112</v>
      </c>
      <c r="C15" s="28">
        <v>4</v>
      </c>
    </row>
    <row r="16" spans="1:3" ht="15" customHeight="1">
      <c r="A16" s="16">
        <v>13</v>
      </c>
      <c r="B16" s="22" t="s">
        <v>137</v>
      </c>
      <c r="C16" s="28">
        <v>3</v>
      </c>
    </row>
    <row r="17" spans="1:3" ht="15" customHeight="1">
      <c r="A17" s="16">
        <v>14</v>
      </c>
      <c r="B17" s="22" t="s">
        <v>12</v>
      </c>
      <c r="C17" s="28">
        <v>3</v>
      </c>
    </row>
    <row r="18" spans="1:3" ht="15" customHeight="1">
      <c r="A18" s="24">
        <v>15</v>
      </c>
      <c r="B18" s="25" t="s">
        <v>13</v>
      </c>
      <c r="C18" s="29">
        <v>2</v>
      </c>
    </row>
    <row r="19" spans="1:3" ht="15" customHeight="1">
      <c r="A19" s="16">
        <v>16</v>
      </c>
      <c r="B19" s="22" t="s">
        <v>278</v>
      </c>
      <c r="C19" s="28">
        <v>2</v>
      </c>
    </row>
    <row r="20" spans="1:3" ht="15" customHeight="1">
      <c r="A20" s="16">
        <v>17</v>
      </c>
      <c r="B20" s="22" t="s">
        <v>295</v>
      </c>
      <c r="C20" s="28">
        <v>2</v>
      </c>
    </row>
    <row r="21" spans="1:3" ht="15" customHeight="1">
      <c r="A21" s="16">
        <v>18</v>
      </c>
      <c r="B21" s="22" t="s">
        <v>72</v>
      </c>
      <c r="C21" s="28">
        <v>2</v>
      </c>
    </row>
    <row r="22" spans="1:3" ht="15" customHeight="1">
      <c r="A22" s="16">
        <v>19</v>
      </c>
      <c r="B22" s="22" t="s">
        <v>25</v>
      </c>
      <c r="C22" s="28">
        <v>2</v>
      </c>
    </row>
    <row r="23" spans="1:3" ht="15" customHeight="1">
      <c r="A23" s="16">
        <v>20</v>
      </c>
      <c r="B23" s="22" t="s">
        <v>205</v>
      </c>
      <c r="C23" s="28">
        <v>2</v>
      </c>
    </row>
    <row r="24" spans="1:3" ht="15" customHeight="1">
      <c r="A24" s="16">
        <v>21</v>
      </c>
      <c r="B24" s="22" t="s">
        <v>287</v>
      </c>
      <c r="C24" s="28">
        <v>2</v>
      </c>
    </row>
    <row r="25" spans="1:3" ht="15" customHeight="1">
      <c r="A25" s="16">
        <v>22</v>
      </c>
      <c r="B25" s="22" t="s">
        <v>345</v>
      </c>
      <c r="C25" s="28">
        <v>1</v>
      </c>
    </row>
    <row r="26" spans="1:3" ht="15" customHeight="1">
      <c r="A26" s="16">
        <v>23</v>
      </c>
      <c r="B26" s="22" t="s">
        <v>302</v>
      </c>
      <c r="C26" s="28">
        <v>1</v>
      </c>
    </row>
    <row r="27" spans="1:3" ht="15" customHeight="1">
      <c r="A27" s="16">
        <v>24</v>
      </c>
      <c r="B27" s="22" t="s">
        <v>121</v>
      </c>
      <c r="C27" s="28">
        <v>1</v>
      </c>
    </row>
    <row r="28" spans="1:3" ht="15" customHeight="1">
      <c r="A28" s="16">
        <v>25</v>
      </c>
      <c r="B28" s="22" t="s">
        <v>340</v>
      </c>
      <c r="C28" s="28">
        <v>1</v>
      </c>
    </row>
    <row r="29" spans="1:3" ht="15" customHeight="1">
      <c r="A29" s="16">
        <v>26</v>
      </c>
      <c r="B29" s="22" t="s">
        <v>90</v>
      </c>
      <c r="C29" s="28">
        <v>1</v>
      </c>
    </row>
    <row r="30" spans="1:3" ht="15" customHeight="1">
      <c r="A30" s="16">
        <v>27</v>
      </c>
      <c r="B30" s="22" t="s">
        <v>331</v>
      </c>
      <c r="C30" s="28">
        <v>1</v>
      </c>
    </row>
    <row r="31" spans="1:3" ht="15" customHeight="1">
      <c r="A31" s="16">
        <v>28</v>
      </c>
      <c r="B31" s="22" t="s">
        <v>369</v>
      </c>
      <c r="C31" s="28">
        <v>1</v>
      </c>
    </row>
    <row r="32" spans="1:3" ht="15" customHeight="1">
      <c r="A32" s="16">
        <v>29</v>
      </c>
      <c r="B32" s="22" t="s">
        <v>17</v>
      </c>
      <c r="C32" s="28">
        <v>1</v>
      </c>
    </row>
    <row r="33" spans="1:3" ht="15" customHeight="1">
      <c r="A33" s="16">
        <v>30</v>
      </c>
      <c r="B33" s="22" t="s">
        <v>267</v>
      </c>
      <c r="C33" s="28">
        <v>1</v>
      </c>
    </row>
    <row r="34" spans="1:3" ht="15" customHeight="1">
      <c r="A34" s="16">
        <v>31</v>
      </c>
      <c r="B34" s="22" t="s">
        <v>170</v>
      </c>
      <c r="C34" s="28">
        <v>1</v>
      </c>
    </row>
    <row r="35" spans="1:3" ht="15" customHeight="1">
      <c r="A35" s="16">
        <v>32</v>
      </c>
      <c r="B35" s="22" t="s">
        <v>132</v>
      </c>
      <c r="C35" s="28">
        <v>1</v>
      </c>
    </row>
    <row r="36" spans="1:3" ht="15" customHeight="1">
      <c r="A36" s="16">
        <v>33</v>
      </c>
      <c r="B36" s="22" t="s">
        <v>141</v>
      </c>
      <c r="C36" s="28">
        <v>1</v>
      </c>
    </row>
    <row r="37" spans="1:3" ht="15" customHeight="1">
      <c r="A37" s="16">
        <v>34</v>
      </c>
      <c r="B37" s="22" t="s">
        <v>51</v>
      </c>
      <c r="C37" s="28">
        <v>1</v>
      </c>
    </row>
    <row r="38" spans="1:3" ht="15" customHeight="1">
      <c r="A38" s="16">
        <v>35</v>
      </c>
      <c r="B38" s="22" t="s">
        <v>34</v>
      </c>
      <c r="C38" s="28">
        <v>1</v>
      </c>
    </row>
    <row r="39" spans="1:3" ht="15" customHeight="1">
      <c r="A39" s="16">
        <v>36</v>
      </c>
      <c r="B39" s="22" t="s">
        <v>98</v>
      </c>
      <c r="C39" s="28">
        <v>1</v>
      </c>
    </row>
    <row r="40" spans="1:3" ht="15" customHeight="1">
      <c r="A40" s="16">
        <v>37</v>
      </c>
      <c r="B40" s="22" t="s">
        <v>245</v>
      </c>
      <c r="C40" s="28">
        <v>1</v>
      </c>
    </row>
    <row r="41" spans="1:3" ht="15" customHeight="1">
      <c r="A41" s="16">
        <v>38</v>
      </c>
      <c r="B41" s="22" t="s">
        <v>45</v>
      </c>
      <c r="C41" s="28">
        <v>1</v>
      </c>
    </row>
    <row r="42" spans="1:3" ht="15" customHeight="1">
      <c r="A42" s="17">
        <v>39</v>
      </c>
      <c r="B42" s="23" t="s">
        <v>377</v>
      </c>
      <c r="C42" s="30">
        <v>1</v>
      </c>
    </row>
    <row r="43" ht="12.75">
      <c r="C43" s="2">
        <f>SUM(C4:C42)</f>
        <v>118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2011-06-22T12:32:55Z</dcterms:modified>
  <cp:category/>
  <cp:version/>
  <cp:contentType/>
  <cp:contentStatus/>
</cp:coreProperties>
</file>