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'Individuale'!$A$3:$I$90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<sst xmlns="http://schemas.openxmlformats.org/spreadsheetml/2006/main" count="393" uniqueCount="205">
  <si>
    <t>DE CASTRO</t>
  </si>
  <si>
    <t>TIZIANA</t>
  </si>
  <si>
    <t>SONIA</t>
  </si>
  <si>
    <t>DANTE</t>
  </si>
  <si>
    <t>PAPOCCIA</t>
  </si>
  <si>
    <t>M_D35</t>
  </si>
  <si>
    <t>POD. AMATORI MOROLO</t>
  </si>
  <si>
    <t>D'ERCOLE</t>
  </si>
  <si>
    <t>COIA</t>
  </si>
  <si>
    <t>M_F45</t>
  </si>
  <si>
    <t>ASD PODISTICA AVIS PRIVERNO</t>
  </si>
  <si>
    <t>FABRIZI</t>
  </si>
  <si>
    <t>M_A20</t>
  </si>
  <si>
    <t>SAHIN</t>
  </si>
  <si>
    <t>DOGAN</t>
  </si>
  <si>
    <t>ASD ROMATLETICA</t>
  </si>
  <si>
    <t>MASELLA</t>
  </si>
  <si>
    <t>ATLETICA MONTICELLANA</t>
  </si>
  <si>
    <t>SCISCIONE</t>
  </si>
  <si>
    <t>ANTOBENEDETTO</t>
  </si>
  <si>
    <t>M_E40</t>
  </si>
  <si>
    <t>US VALLECORSA</t>
  </si>
  <si>
    <t>BARATTA</t>
  </si>
  <si>
    <t>ATL.EE CIRCEO</t>
  </si>
  <si>
    <t>CELEBRIN</t>
  </si>
  <si>
    <t>M_C30</t>
  </si>
  <si>
    <t>VALVASSORI</t>
  </si>
  <si>
    <t>ATLETICA HERMADA</t>
  </si>
  <si>
    <t>SACCHETTI</t>
  </si>
  <si>
    <t>MARROCCO</t>
  </si>
  <si>
    <t>TONINO</t>
  </si>
  <si>
    <t>C. S. La Fontana Atletica</t>
  </si>
  <si>
    <t>CORLIANO'</t>
  </si>
  <si>
    <t>ETTORE STEFANO</t>
  </si>
  <si>
    <t>AMATORI ATL. POMEZIA</t>
  </si>
  <si>
    <t>TERSIGNI</t>
  </si>
  <si>
    <t>MASOCCO</t>
  </si>
  <si>
    <t>MILLEFIORINI</t>
  </si>
  <si>
    <t>SANTORO</t>
  </si>
  <si>
    <t>D'ALESSIO</t>
  </si>
  <si>
    <t>ESTER</t>
  </si>
  <si>
    <t>W_ABC</t>
  </si>
  <si>
    <t>S.S.D. CENTRO ESTER NAPOLI ARL</t>
  </si>
  <si>
    <t>BOTTIGLIA</t>
  </si>
  <si>
    <t>ERNESTO</t>
  </si>
  <si>
    <t>A.S.D. PODISTICA TERRACINA</t>
  </si>
  <si>
    <t>BERNARDELLI</t>
  </si>
  <si>
    <t>IACOBELLI</t>
  </si>
  <si>
    <t>A.S. ATL. CISTERNA</t>
  </si>
  <si>
    <t>CATERINO</t>
  </si>
  <si>
    <t>TAGLIAFERRI</t>
  </si>
  <si>
    <t>IGINO</t>
  </si>
  <si>
    <t>SUBIACO</t>
  </si>
  <si>
    <t>M_G50</t>
  </si>
  <si>
    <t>DESIDERIO</t>
  </si>
  <si>
    <t>FABIOLA</t>
  </si>
  <si>
    <t>W_DE</t>
  </si>
  <si>
    <t>STRAVATO</t>
  </si>
  <si>
    <t>FONTANA</t>
  </si>
  <si>
    <t>ATL. SESTESE FEMMINILE</t>
  </si>
  <si>
    <t>DI PRINCIPE</t>
  </si>
  <si>
    <t>NANDO</t>
  </si>
  <si>
    <t>M_H55</t>
  </si>
  <si>
    <t>GEREMIA</t>
  </si>
  <si>
    <t>M_I60</t>
  </si>
  <si>
    <t>NUOVA ATL. FONDI</t>
  </si>
  <si>
    <t>TRANI</t>
  </si>
  <si>
    <t>BELALBA</t>
  </si>
  <si>
    <t>IMPERIOLI</t>
  </si>
  <si>
    <t>VALERIANO</t>
  </si>
  <si>
    <t>DE MARCO</t>
  </si>
  <si>
    <t>M_L65</t>
  </si>
  <si>
    <t>IBBA</t>
  </si>
  <si>
    <t>BIFERA</t>
  </si>
  <si>
    <t>APROCIS RUNNERS TEAM</t>
  </si>
  <si>
    <t>MONARI</t>
  </si>
  <si>
    <t>PELLEGATTI</t>
  </si>
  <si>
    <t>VERARDO</t>
  </si>
  <si>
    <t>APPOLLONI</t>
  </si>
  <si>
    <t>FITNESS  MONTELLO</t>
  </si>
  <si>
    <t>BONANNI</t>
  </si>
  <si>
    <t>OLIVIERI</t>
  </si>
  <si>
    <t>AGOMERI</t>
  </si>
  <si>
    <t>RASO</t>
  </si>
  <si>
    <t>GIANSANTI</t>
  </si>
  <si>
    <t>DEL SIGNORE</t>
  </si>
  <si>
    <t>COPPA</t>
  </si>
  <si>
    <t>CONTESTABILE</t>
  </si>
  <si>
    <t>MIRABELLA</t>
  </si>
  <si>
    <t>Atletica Sabaudia</t>
  </si>
  <si>
    <t>IACOVACCI</t>
  </si>
  <si>
    <t>DE VITO</t>
  </si>
  <si>
    <t>ZONZIN</t>
  </si>
  <si>
    <t>MORLANDO</t>
  </si>
  <si>
    <t>ANTONUCCI</t>
  </si>
  <si>
    <t>D'AMBRIN</t>
  </si>
  <si>
    <t>ALO'</t>
  </si>
  <si>
    <t>POMPA</t>
  </si>
  <si>
    <t>DI CIACCIO</t>
  </si>
  <si>
    <t>NICOLO'</t>
  </si>
  <si>
    <t>M_M70</t>
  </si>
  <si>
    <t>PETRILLI</t>
  </si>
  <si>
    <t>COLURCIO</t>
  </si>
  <si>
    <t>FRETTA</t>
  </si>
  <si>
    <t>W_H</t>
  </si>
  <si>
    <t>LIZZIO</t>
  </si>
  <si>
    <t>LATENE</t>
  </si>
  <si>
    <t>MARIA ROSARIA</t>
  </si>
  <si>
    <t>W_FG</t>
  </si>
  <si>
    <t>PESCE</t>
  </si>
  <si>
    <t>PERSIANI</t>
  </si>
  <si>
    <t>IUDICONE</t>
  </si>
  <si>
    <t>CELLETTI</t>
  </si>
  <si>
    <t>DI MANNO</t>
  </si>
  <si>
    <t>ASD OSTIA RUNNERS</t>
  </si>
  <si>
    <t>SABBATINO</t>
  </si>
  <si>
    <t>RAFFAELLA</t>
  </si>
  <si>
    <t>ZAINA</t>
  </si>
  <si>
    <t>PADRONE</t>
  </si>
  <si>
    <t>RINALDI</t>
  </si>
  <si>
    <t>FORTE</t>
  </si>
  <si>
    <t>ELISA</t>
  </si>
  <si>
    <t>Campestre Lago di Fondi e Parco dei Monti Ausoni</t>
  </si>
  <si>
    <t>Monte San Biagio (LT) Italia - Domenica 25/10/2009</t>
  </si>
  <si>
    <t>ALTOBELLI</t>
  </si>
  <si>
    <t>FIORELLA</t>
  </si>
  <si>
    <t>CATIA</t>
  </si>
  <si>
    <t>ATTILIO</t>
  </si>
  <si>
    <t>LEONARDO</t>
  </si>
  <si>
    <t>GERMANI</t>
  </si>
  <si>
    <t>FERNANDO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</si>
  <si>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</si>
  <si>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</si>
  <si>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</si>
  <si>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</si>
  <si>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</si>
  <si>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</si>
  <si>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</si>
  <si>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</si>
  <si>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</si>
  <si>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</si>
  <si>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</si>
  <si>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</si>
  <si>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</si>
  <si>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</si>
  <si>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</si>
  <si>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</si>
  <si>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FRANCO</t>
  </si>
  <si>
    <t>PAOLO</t>
  </si>
  <si>
    <t>GIANLUCA</t>
  </si>
  <si>
    <t>ALBERTO</t>
  </si>
  <si>
    <t>CARLO</t>
  </si>
  <si>
    <t>STEFANO</t>
  </si>
  <si>
    <t>ROBERTO</t>
  </si>
  <si>
    <t>NICOLA</t>
  </si>
  <si>
    <t>LUIGI</t>
  </si>
  <si>
    <t>FABIO</t>
  </si>
  <si>
    <t>MARCO</t>
  </si>
  <si>
    <t>SERGIO</t>
  </si>
  <si>
    <t>DANIELE</t>
  </si>
  <si>
    <t>SIMONE</t>
  </si>
  <si>
    <t>CLAUDIO</t>
  </si>
  <si>
    <t>ALDO</t>
  </si>
  <si>
    <t>ANDREA</t>
  </si>
  <si>
    <t>GIANNI</t>
  </si>
  <si>
    <t>ENZO</t>
  </si>
  <si>
    <t>MASSIMILIANO</t>
  </si>
  <si>
    <t>MARCELLO</t>
  </si>
  <si>
    <t>RAFFAELE</t>
  </si>
  <si>
    <t>DOMENICO</t>
  </si>
  <si>
    <t>MARIO</t>
  </si>
  <si>
    <t>GIULIO</t>
  </si>
  <si>
    <t>DE LUCA</t>
  </si>
  <si>
    <t>ANGELO</t>
  </si>
  <si>
    <t>ANTONELLA</t>
  </si>
  <si>
    <t>SIMONA</t>
  </si>
  <si>
    <t>BIANCHI</t>
  </si>
  <si>
    <t>LUCIO</t>
  </si>
  <si>
    <t>VITTORIO</t>
  </si>
  <si>
    <t>ALESSIO</t>
  </si>
  <si>
    <t>DIEGO</t>
  </si>
  <si>
    <t>ALFREDO</t>
  </si>
  <si>
    <t>LAURA</t>
  </si>
  <si>
    <t>LATINA RUNNERS</t>
  </si>
  <si>
    <t>SIMMEL COLLEFERRO</t>
  </si>
  <si>
    <t>ATLETICA ARCE</t>
  </si>
  <si>
    <t>ATLETICA SETINA</t>
  </si>
  <si>
    <t>S.S. LAZIO ATL.</t>
  </si>
  <si>
    <t>ATL. ANZIO</t>
  </si>
  <si>
    <t>NUOVA PODISTICA LATINA</t>
  </si>
  <si>
    <t>ATL. CLUB NAUTICO GAETA</t>
  </si>
  <si>
    <t>PARISI</t>
  </si>
  <si>
    <t>SORA RUNNERS CLUB</t>
  </si>
  <si>
    <t>FAIOLA</t>
  </si>
  <si>
    <t>ATLETICA LATINA</t>
  </si>
  <si>
    <t>OLIMPIC MARINA</t>
  </si>
  <si>
    <t>LUANA</t>
  </si>
  <si>
    <t>DI SAURO</t>
  </si>
  <si>
    <t>DI SIENA</t>
  </si>
  <si>
    <t>ARMANDO</t>
  </si>
  <si>
    <t>SILVIO</t>
  </si>
  <si>
    <t>PATRIZIA</t>
  </si>
  <si>
    <t>BENEDETTO</t>
  </si>
  <si>
    <t>CRISTIAN</t>
  </si>
  <si>
    <t>EMILIO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</si>
</sst>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21" fontId="14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122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123</v>
      </c>
      <c r="B2" s="37"/>
      <c r="C2" s="37"/>
      <c r="D2" s="37"/>
      <c r="E2" s="37"/>
      <c r="F2" s="37"/>
      <c r="G2" s="38"/>
      <c r="H2" s="6" t="s">
        <v>131</v>
      </c>
      <c r="I2" s="7">
        <v>7</v>
      </c>
    </row>
    <row r="3" spans="1:9" ht="37.5" customHeight="1" thickBot="1">
      <c r="A3" s="15" t="s">
        <v>132</v>
      </c>
      <c r="B3" s="8" t="s">
        <v>133</v>
      </c>
      <c r="C3" s="9" t="s">
        <v>134</v>
      </c>
      <c r="D3" s="9" t="s">
        <v>135</v>
      </c>
      <c r="E3" s="10" t="s">
        <v>136</v>
      </c>
      <c r="F3" s="11" t="s">
        <v>137</v>
      </c>
      <c r="G3" s="11" t="s">
        <v>138</v>
      </c>
      <c r="H3" s="11" t="s">
        <v>139</v>
      </c>
      <c r="I3" s="12" t="s">
        <v>140</v>
      </c>
    </row>
    <row r="4" spans="1:9" s="1" customFormat="1" ht="15" customHeight="1">
      <c r="A4" s="16">
        <v>1</v>
      </c>
      <c r="B4" s="51" t="s">
        <v>4</v>
      </c>
      <c r="C4" s="51" t="s">
        <v>180</v>
      </c>
      <c r="D4" s="52" t="s">
        <v>5</v>
      </c>
      <c r="E4" s="51" t="s">
        <v>6</v>
      </c>
      <c r="F4" s="57">
        <v>0.016620370370370372</v>
      </c>
      <c r="G4" s="17" t="str">
        <f aca="true" t="shared" si="0" ref="G4:G67">TEXT(INT((HOUR(F4)*3600+MINUTE(F4)*60+SECOND(F4))/$I$2/60),"0")&amp;"."&amp;TEXT(MOD((HOUR(F4)*3600+MINUTE(F4)*60+SECOND(F4))/$I$2,60),"00")&amp;"/km"</f>
        <v>3.25/km</v>
      </c>
      <c r="H4" s="18">
        <f aca="true" t="shared" si="1" ref="H4:H31">F4-$F$4</f>
        <v>0</v>
      </c>
      <c r="I4" s="18">
        <f>F4-INDEX($F$4:$F$105,MATCH(D4,$D$4:$D$105,0))</f>
        <v>0</v>
      </c>
    </row>
    <row r="5" spans="1:9" s="1" customFormat="1" ht="15" customHeight="1">
      <c r="A5" s="19">
        <v>2</v>
      </c>
      <c r="B5" s="53" t="s">
        <v>7</v>
      </c>
      <c r="C5" s="53" t="s">
        <v>170</v>
      </c>
      <c r="D5" s="54" t="s">
        <v>5</v>
      </c>
      <c r="E5" s="53" t="s">
        <v>183</v>
      </c>
      <c r="F5" s="58">
        <v>0.01667824074074074</v>
      </c>
      <c r="G5" s="20" t="str">
        <f t="shared" si="0"/>
        <v>3.26/km</v>
      </c>
      <c r="H5" s="21">
        <f t="shared" si="1"/>
        <v>5.787037037036785E-05</v>
      </c>
      <c r="I5" s="21">
        <f>F5-INDEX($F$4:$F$105,MATCH(D5,$D$4:$D$105,0))</f>
        <v>5.787037037036785E-05</v>
      </c>
    </row>
    <row r="6" spans="1:9" s="1" customFormat="1" ht="15" customHeight="1">
      <c r="A6" s="19">
        <v>3</v>
      </c>
      <c r="B6" s="53" t="s">
        <v>8</v>
      </c>
      <c r="C6" s="53" t="s">
        <v>143</v>
      </c>
      <c r="D6" s="54" t="s">
        <v>9</v>
      </c>
      <c r="E6" s="53" t="s">
        <v>10</v>
      </c>
      <c r="F6" s="58">
        <v>0.018217592592592594</v>
      </c>
      <c r="G6" s="20" t="str">
        <f t="shared" si="0"/>
        <v>3.45/km</v>
      </c>
      <c r="H6" s="21">
        <f t="shared" si="1"/>
        <v>0.001597222222222222</v>
      </c>
      <c r="I6" s="21">
        <f>F6-INDEX($F$4:$F$105,MATCH(D6,$D$4:$D$105,0))</f>
        <v>0</v>
      </c>
    </row>
    <row r="7" spans="1:9" s="1" customFormat="1" ht="15" customHeight="1">
      <c r="A7" s="19">
        <v>4</v>
      </c>
      <c r="B7" s="53" t="s">
        <v>11</v>
      </c>
      <c r="C7" s="53" t="s">
        <v>163</v>
      </c>
      <c r="D7" s="54" t="s">
        <v>12</v>
      </c>
      <c r="E7" s="53" t="s">
        <v>6</v>
      </c>
      <c r="F7" s="58">
        <v>0.018287037037037036</v>
      </c>
      <c r="G7" s="20" t="str">
        <f t="shared" si="0"/>
        <v>3.46/km</v>
      </c>
      <c r="H7" s="21">
        <f t="shared" si="1"/>
        <v>0.0016666666666666635</v>
      </c>
      <c r="I7" s="21">
        <f>F7-INDEX($F$4:$F$105,MATCH(D7,$D$4:$D$105,0))</f>
        <v>0</v>
      </c>
    </row>
    <row r="8" spans="1:9" s="1" customFormat="1" ht="15" customHeight="1">
      <c r="A8" s="19">
        <v>5</v>
      </c>
      <c r="B8" s="53" t="s">
        <v>13</v>
      </c>
      <c r="C8" s="53" t="s">
        <v>14</v>
      </c>
      <c r="D8" s="54" t="s">
        <v>12</v>
      </c>
      <c r="E8" s="53" t="s">
        <v>15</v>
      </c>
      <c r="F8" s="58">
        <v>0.01855324074074074</v>
      </c>
      <c r="G8" s="20" t="str">
        <f t="shared" si="0"/>
        <v>3.49/km</v>
      </c>
      <c r="H8" s="21">
        <f t="shared" si="1"/>
        <v>0.0019328703703703695</v>
      </c>
      <c r="I8" s="21">
        <f>F8-INDEX($F$4:$F$105,MATCH(D8,$D$4:$D$105,0))</f>
        <v>0.000266203703703706</v>
      </c>
    </row>
    <row r="9" spans="1:9" s="1" customFormat="1" ht="15" customHeight="1">
      <c r="A9" s="19">
        <v>6</v>
      </c>
      <c r="B9" s="53" t="s">
        <v>16</v>
      </c>
      <c r="C9" s="53" t="s">
        <v>165</v>
      </c>
      <c r="D9" s="54" t="s">
        <v>12</v>
      </c>
      <c r="E9" s="53" t="s">
        <v>17</v>
      </c>
      <c r="F9" s="58">
        <v>0.018599537037037036</v>
      </c>
      <c r="G9" s="20" t="str">
        <f t="shared" si="0"/>
        <v>3.50/km</v>
      </c>
      <c r="H9" s="21">
        <f t="shared" si="1"/>
        <v>0.001979166666666664</v>
      </c>
      <c r="I9" s="21">
        <f>F9-INDEX($F$4:$F$105,MATCH(D9,$D$4:$D$105,0))</f>
        <v>0.0003125000000000003</v>
      </c>
    </row>
    <row r="10" spans="1:9" s="1" customFormat="1" ht="15" customHeight="1">
      <c r="A10" s="19">
        <v>7</v>
      </c>
      <c r="B10" s="53" t="s">
        <v>18</v>
      </c>
      <c r="C10" s="53" t="s">
        <v>151</v>
      </c>
      <c r="D10" s="54" t="s">
        <v>9</v>
      </c>
      <c r="E10" s="53" t="s">
        <v>10</v>
      </c>
      <c r="F10" s="58">
        <v>0.018634259259259257</v>
      </c>
      <c r="G10" s="20" t="str">
        <f t="shared" si="0"/>
        <v>3.50/km</v>
      </c>
      <c r="H10" s="21">
        <f t="shared" si="1"/>
        <v>0.0020138888888888845</v>
      </c>
      <c r="I10" s="21">
        <f>F10-INDEX($F$4:$F$105,MATCH(D10,$D$4:$D$105,0))</f>
        <v>0.0004166666666666624</v>
      </c>
    </row>
    <row r="11" spans="1:9" s="1" customFormat="1" ht="15" customHeight="1">
      <c r="A11" s="19">
        <v>8</v>
      </c>
      <c r="B11" s="53" t="s">
        <v>19</v>
      </c>
      <c r="C11" s="53" t="s">
        <v>146</v>
      </c>
      <c r="D11" s="54" t="s">
        <v>20</v>
      </c>
      <c r="E11" s="53" t="s">
        <v>21</v>
      </c>
      <c r="F11" s="58">
        <v>0.018726851851851852</v>
      </c>
      <c r="G11" s="20" t="str">
        <f t="shared" si="0"/>
        <v>3.51/km</v>
      </c>
      <c r="H11" s="21">
        <f t="shared" si="1"/>
        <v>0.00210648148148148</v>
      </c>
      <c r="I11" s="21">
        <f>F11-INDEX($F$4:$F$105,MATCH(D11,$D$4:$D$105,0))</f>
        <v>0</v>
      </c>
    </row>
    <row r="12" spans="1:9" s="1" customFormat="1" ht="15" customHeight="1">
      <c r="A12" s="19">
        <v>9</v>
      </c>
      <c r="B12" s="53" t="s">
        <v>22</v>
      </c>
      <c r="C12" s="53" t="s">
        <v>179</v>
      </c>
      <c r="D12" s="54" t="s">
        <v>12</v>
      </c>
      <c r="E12" s="53" t="s">
        <v>23</v>
      </c>
      <c r="F12" s="58">
        <v>0.018796296296296297</v>
      </c>
      <c r="G12" s="20" t="str">
        <f t="shared" si="0"/>
        <v>3.52/km</v>
      </c>
      <c r="H12" s="21">
        <f t="shared" si="1"/>
        <v>0.002175925925925925</v>
      </c>
      <c r="I12" s="21">
        <f>F12-INDEX($F$4:$F$105,MATCH(D12,$D$4:$D$105,0))</f>
        <v>0.0005092592592592614</v>
      </c>
    </row>
    <row r="13" spans="1:9" s="1" customFormat="1" ht="15" customHeight="1">
      <c r="A13" s="19">
        <v>10</v>
      </c>
      <c r="B13" s="53" t="s">
        <v>24</v>
      </c>
      <c r="C13" s="53" t="s">
        <v>160</v>
      </c>
      <c r="D13" s="54" t="s">
        <v>25</v>
      </c>
      <c r="E13" s="53" t="s">
        <v>189</v>
      </c>
      <c r="F13" s="58">
        <v>0.018877314814814816</v>
      </c>
      <c r="G13" s="20" t="str">
        <f t="shared" si="0"/>
        <v>3.53/km</v>
      </c>
      <c r="H13" s="21">
        <f t="shared" si="1"/>
        <v>0.0022569444444444434</v>
      </c>
      <c r="I13" s="21">
        <f>F13-INDEX($F$4:$F$105,MATCH(D13,$D$4:$D$105,0))</f>
        <v>0</v>
      </c>
    </row>
    <row r="14" spans="1:9" s="1" customFormat="1" ht="15" customHeight="1">
      <c r="A14" s="19">
        <v>11</v>
      </c>
      <c r="B14" s="53" t="s">
        <v>26</v>
      </c>
      <c r="C14" s="53" t="s">
        <v>203</v>
      </c>
      <c r="D14" s="54" t="s">
        <v>5</v>
      </c>
      <c r="E14" s="53" t="s">
        <v>27</v>
      </c>
      <c r="F14" s="58">
        <v>0.01898148148148148</v>
      </c>
      <c r="G14" s="20" t="str">
        <f t="shared" si="0"/>
        <v>3.54/km</v>
      </c>
      <c r="H14" s="21">
        <f t="shared" si="1"/>
        <v>0.002361111111111109</v>
      </c>
      <c r="I14" s="21">
        <f>F14-INDEX($F$4:$F$105,MATCH(D14,$D$4:$D$105,0))</f>
        <v>0.002361111111111109</v>
      </c>
    </row>
    <row r="15" spans="1:9" s="1" customFormat="1" ht="15" customHeight="1">
      <c r="A15" s="19">
        <v>12</v>
      </c>
      <c r="B15" s="53" t="s">
        <v>28</v>
      </c>
      <c r="C15" s="53" t="s">
        <v>148</v>
      </c>
      <c r="D15" s="54" t="s">
        <v>5</v>
      </c>
      <c r="E15" s="53" t="s">
        <v>21</v>
      </c>
      <c r="F15" s="58">
        <v>0.018993055555555558</v>
      </c>
      <c r="G15" s="20" t="str">
        <f t="shared" si="0"/>
        <v>3.54/km</v>
      </c>
      <c r="H15" s="21">
        <f t="shared" si="1"/>
        <v>0.002372685185185186</v>
      </c>
      <c r="I15" s="21">
        <f>F15-INDEX($F$4:$F$105,MATCH(D15,$D$4:$D$105,0))</f>
        <v>0.002372685185185186</v>
      </c>
    </row>
    <row r="16" spans="1:9" s="1" customFormat="1" ht="15" customHeight="1">
      <c r="A16" s="19">
        <v>13</v>
      </c>
      <c r="B16" s="53" t="s">
        <v>29</v>
      </c>
      <c r="C16" s="53" t="s">
        <v>30</v>
      </c>
      <c r="D16" s="54" t="s">
        <v>9</v>
      </c>
      <c r="E16" s="53" t="s">
        <v>31</v>
      </c>
      <c r="F16" s="58">
        <v>0.01909722222222222</v>
      </c>
      <c r="G16" s="20" t="str">
        <f t="shared" si="0"/>
        <v>3.56/km</v>
      </c>
      <c r="H16" s="21">
        <f t="shared" si="1"/>
        <v>0.002476851851851848</v>
      </c>
      <c r="I16" s="21">
        <f>F16-INDEX($F$4:$F$105,MATCH(D16,$D$4:$D$105,0))</f>
        <v>0.000879629629629626</v>
      </c>
    </row>
    <row r="17" spans="1:9" s="1" customFormat="1" ht="15" customHeight="1">
      <c r="A17" s="19">
        <v>14</v>
      </c>
      <c r="B17" s="53" t="s">
        <v>32</v>
      </c>
      <c r="C17" s="53" t="s">
        <v>33</v>
      </c>
      <c r="D17" s="54" t="s">
        <v>5</v>
      </c>
      <c r="E17" s="53" t="s">
        <v>34</v>
      </c>
      <c r="F17" s="58">
        <v>0.019131944444444444</v>
      </c>
      <c r="G17" s="20" t="str">
        <f t="shared" si="0"/>
        <v>3.56/km</v>
      </c>
      <c r="H17" s="21">
        <f t="shared" si="1"/>
        <v>0.0025115740740740723</v>
      </c>
      <c r="I17" s="21">
        <f>F17-INDEX($F$4:$F$105,MATCH(D17,$D$4:$D$105,0))</f>
        <v>0.0025115740740740723</v>
      </c>
    </row>
    <row r="18" spans="1:9" s="1" customFormat="1" ht="15" customHeight="1">
      <c r="A18" s="19">
        <v>15</v>
      </c>
      <c r="B18" s="53" t="s">
        <v>35</v>
      </c>
      <c r="C18" s="53" t="s">
        <v>127</v>
      </c>
      <c r="D18" s="54" t="s">
        <v>20</v>
      </c>
      <c r="E18" s="53" t="s">
        <v>187</v>
      </c>
      <c r="F18" s="58">
        <v>0.01925925925925926</v>
      </c>
      <c r="G18" s="20" t="str">
        <f t="shared" si="0"/>
        <v>3.58/km</v>
      </c>
      <c r="H18" s="21">
        <f t="shared" si="1"/>
        <v>0.0026388888888888885</v>
      </c>
      <c r="I18" s="21">
        <f>F18-INDEX($F$4:$F$105,MATCH(D18,$D$4:$D$105,0))</f>
        <v>0.0005324074074074085</v>
      </c>
    </row>
    <row r="19" spans="1:9" s="1" customFormat="1" ht="15" customHeight="1">
      <c r="A19" s="19">
        <v>16</v>
      </c>
      <c r="B19" s="53" t="s">
        <v>36</v>
      </c>
      <c r="C19" s="53" t="s">
        <v>171</v>
      </c>
      <c r="D19" s="54" t="s">
        <v>9</v>
      </c>
      <c r="E19" s="53" t="s">
        <v>10</v>
      </c>
      <c r="F19" s="58">
        <v>0.019641203703703706</v>
      </c>
      <c r="G19" s="20" t="str">
        <f t="shared" si="0"/>
        <v>4.02/km</v>
      </c>
      <c r="H19" s="21">
        <f t="shared" si="1"/>
        <v>0.0030208333333333337</v>
      </c>
      <c r="I19" s="21">
        <f>F19-INDEX($F$4:$F$105,MATCH(D19,$D$4:$D$105,0))</f>
        <v>0.0014236111111111116</v>
      </c>
    </row>
    <row r="20" spans="1:9" s="1" customFormat="1" ht="15" customHeight="1">
      <c r="A20" s="19">
        <v>17</v>
      </c>
      <c r="B20" s="53" t="s">
        <v>37</v>
      </c>
      <c r="C20" s="53" t="s">
        <v>157</v>
      </c>
      <c r="D20" s="54" t="s">
        <v>20</v>
      </c>
      <c r="E20" s="53" t="s">
        <v>183</v>
      </c>
      <c r="F20" s="58">
        <v>0.019780092592592592</v>
      </c>
      <c r="G20" s="20" t="str">
        <f t="shared" si="0"/>
        <v>4.04/km</v>
      </c>
      <c r="H20" s="21">
        <f t="shared" si="1"/>
        <v>0.00315972222222222</v>
      </c>
      <c r="I20" s="21">
        <f>F20-INDEX($F$4:$F$105,MATCH(D20,$D$4:$D$105,0))</f>
        <v>0.00105324074074074</v>
      </c>
    </row>
    <row r="21" spans="1:9" s="1" customFormat="1" ht="15" customHeight="1">
      <c r="A21" s="19">
        <v>18</v>
      </c>
      <c r="B21" s="53" t="s">
        <v>38</v>
      </c>
      <c r="C21" s="53" t="s">
        <v>145</v>
      </c>
      <c r="D21" s="54" t="s">
        <v>25</v>
      </c>
      <c r="E21" s="53" t="s">
        <v>183</v>
      </c>
      <c r="F21" s="58">
        <v>0.019780092592592592</v>
      </c>
      <c r="G21" s="20" t="str">
        <f t="shared" si="0"/>
        <v>4.04/km</v>
      </c>
      <c r="H21" s="21">
        <f t="shared" si="1"/>
        <v>0.00315972222222222</v>
      </c>
      <c r="I21" s="21">
        <f>F21-INDEX($F$4:$F$105,MATCH(D21,$D$4:$D$105,0))</f>
        <v>0.0009027777777777767</v>
      </c>
    </row>
    <row r="22" spans="1:9" s="1" customFormat="1" ht="15" customHeight="1">
      <c r="A22" s="19">
        <v>19</v>
      </c>
      <c r="B22" s="53" t="s">
        <v>39</v>
      </c>
      <c r="C22" s="53" t="s">
        <v>40</v>
      </c>
      <c r="D22" s="54" t="s">
        <v>41</v>
      </c>
      <c r="E22" s="53" t="s">
        <v>42</v>
      </c>
      <c r="F22" s="58">
        <v>0.019814814814814816</v>
      </c>
      <c r="G22" s="20" t="str">
        <f t="shared" si="0"/>
        <v>4.05/km</v>
      </c>
      <c r="H22" s="21">
        <f t="shared" si="1"/>
        <v>0.003194444444444444</v>
      </c>
      <c r="I22" s="21">
        <f>F22-INDEX($F$4:$F$105,MATCH(D22,$D$4:$D$105,0))</f>
        <v>0</v>
      </c>
    </row>
    <row r="23" spans="1:9" s="1" customFormat="1" ht="15" customHeight="1">
      <c r="A23" s="19">
        <v>20</v>
      </c>
      <c r="B23" s="53" t="s">
        <v>43</v>
      </c>
      <c r="C23" s="53" t="s">
        <v>44</v>
      </c>
      <c r="D23" s="54" t="s">
        <v>9</v>
      </c>
      <c r="E23" s="53" t="s">
        <v>45</v>
      </c>
      <c r="F23" s="58">
        <v>0.019884259259259258</v>
      </c>
      <c r="G23" s="20" t="str">
        <f t="shared" si="0"/>
        <v>4.05/km</v>
      </c>
      <c r="H23" s="21">
        <f t="shared" si="1"/>
        <v>0.0032638888888888856</v>
      </c>
      <c r="I23" s="21">
        <f>F23-INDEX($F$4:$F$105,MATCH(D23,$D$4:$D$105,0))</f>
        <v>0.0016666666666666635</v>
      </c>
    </row>
    <row r="24" spans="1:9" s="1" customFormat="1" ht="15" customHeight="1">
      <c r="A24" s="19">
        <v>21</v>
      </c>
      <c r="B24" s="53" t="s">
        <v>193</v>
      </c>
      <c r="C24" s="53" t="s">
        <v>144</v>
      </c>
      <c r="D24" s="54" t="s">
        <v>5</v>
      </c>
      <c r="E24" s="53" t="s">
        <v>17</v>
      </c>
      <c r="F24" s="58">
        <v>0.020011574074074074</v>
      </c>
      <c r="G24" s="20" t="str">
        <f t="shared" si="0"/>
        <v>4.07/km</v>
      </c>
      <c r="H24" s="21">
        <f t="shared" si="1"/>
        <v>0.003391203703703702</v>
      </c>
      <c r="I24" s="21">
        <f>F24-INDEX($F$4:$F$105,MATCH(D24,$D$4:$D$105,0))</f>
        <v>0.003391203703703702</v>
      </c>
    </row>
    <row r="25" spans="1:9" s="1" customFormat="1" ht="15" customHeight="1">
      <c r="A25" s="19">
        <v>22</v>
      </c>
      <c r="B25" s="53" t="s">
        <v>124</v>
      </c>
      <c r="C25" s="53" t="s">
        <v>166</v>
      </c>
      <c r="D25" s="54" t="s">
        <v>25</v>
      </c>
      <c r="E25" s="53" t="s">
        <v>17</v>
      </c>
      <c r="F25" s="58">
        <v>0.020023148148148148</v>
      </c>
      <c r="G25" s="20" t="str">
        <f t="shared" si="0"/>
        <v>4.07/km</v>
      </c>
      <c r="H25" s="21">
        <f t="shared" si="1"/>
        <v>0.0034027777777777754</v>
      </c>
      <c r="I25" s="21">
        <f>F25-INDEX($F$4:$F$105,MATCH(D25,$D$4:$D$105,0))</f>
        <v>0.001145833333333332</v>
      </c>
    </row>
    <row r="26" spans="1:9" s="1" customFormat="1" ht="15" customHeight="1">
      <c r="A26" s="19">
        <v>23</v>
      </c>
      <c r="B26" s="53" t="s">
        <v>46</v>
      </c>
      <c r="C26" s="53" t="s">
        <v>159</v>
      </c>
      <c r="D26" s="54" t="s">
        <v>12</v>
      </c>
      <c r="E26" s="53" t="s">
        <v>192</v>
      </c>
      <c r="F26" s="58">
        <v>0.020277777777777777</v>
      </c>
      <c r="G26" s="20" t="str">
        <f t="shared" si="0"/>
        <v>4.10/km</v>
      </c>
      <c r="H26" s="21">
        <f t="shared" si="1"/>
        <v>0.0036574074074074044</v>
      </c>
      <c r="I26" s="21">
        <f>F26-INDEX($F$4:$F$105,MATCH(D26,$D$4:$D$105,0))</f>
        <v>0.001990740740740741</v>
      </c>
    </row>
    <row r="27" spans="1:9" s="2" customFormat="1" ht="15" customHeight="1">
      <c r="A27" s="19">
        <v>24</v>
      </c>
      <c r="B27" s="53" t="s">
        <v>47</v>
      </c>
      <c r="C27" s="53" t="s">
        <v>143</v>
      </c>
      <c r="D27" s="54" t="s">
        <v>25</v>
      </c>
      <c r="E27" s="53" t="s">
        <v>48</v>
      </c>
      <c r="F27" s="58">
        <v>0.020300925925925927</v>
      </c>
      <c r="G27" s="20" t="str">
        <f t="shared" si="0"/>
        <v>4.11/km</v>
      </c>
      <c r="H27" s="21">
        <f t="shared" si="1"/>
        <v>0.003680555555555555</v>
      </c>
      <c r="I27" s="21">
        <f>F27-INDEX($F$4:$F$105,MATCH(D27,$D$4:$D$105,0))</f>
        <v>0.0014236111111111116</v>
      </c>
    </row>
    <row r="28" spans="1:9" s="1" customFormat="1" ht="15" customHeight="1">
      <c r="A28" s="19">
        <v>25</v>
      </c>
      <c r="B28" s="53" t="s">
        <v>49</v>
      </c>
      <c r="C28" s="53" t="s">
        <v>145</v>
      </c>
      <c r="D28" s="54" t="s">
        <v>9</v>
      </c>
      <c r="E28" s="53" t="s">
        <v>190</v>
      </c>
      <c r="F28" s="58">
        <v>0.02034722222222222</v>
      </c>
      <c r="G28" s="20" t="str">
        <f t="shared" si="0"/>
        <v>4.11/km</v>
      </c>
      <c r="H28" s="21">
        <f t="shared" si="1"/>
        <v>0.0037268518518518493</v>
      </c>
      <c r="I28" s="21">
        <f>F28-INDEX($F$4:$F$105,MATCH(D28,$D$4:$D$105,0))</f>
        <v>0.002129629629629627</v>
      </c>
    </row>
    <row r="29" spans="1:9" s="1" customFormat="1" ht="15" customHeight="1">
      <c r="A29" s="19">
        <v>26</v>
      </c>
      <c r="B29" s="53" t="s">
        <v>50</v>
      </c>
      <c r="C29" s="53" t="s">
        <v>51</v>
      </c>
      <c r="D29" s="54" t="s">
        <v>5</v>
      </c>
      <c r="E29" s="53" t="s">
        <v>188</v>
      </c>
      <c r="F29" s="58">
        <v>0.020358796296296295</v>
      </c>
      <c r="G29" s="20" t="str">
        <f t="shared" si="0"/>
        <v>4.11/km</v>
      </c>
      <c r="H29" s="21">
        <f t="shared" si="1"/>
        <v>0.003738425925925923</v>
      </c>
      <c r="I29" s="21">
        <f>F29-INDEX($F$4:$F$105,MATCH(D29,$D$4:$D$105,0))</f>
        <v>0.003738425925925923</v>
      </c>
    </row>
    <row r="30" spans="1:9" s="1" customFormat="1" ht="15" customHeight="1">
      <c r="A30" s="19">
        <v>27</v>
      </c>
      <c r="B30" s="53" t="s">
        <v>52</v>
      </c>
      <c r="C30" s="53" t="s">
        <v>204</v>
      </c>
      <c r="D30" s="54" t="s">
        <v>53</v>
      </c>
      <c r="E30" s="53" t="s">
        <v>45</v>
      </c>
      <c r="F30" s="58">
        <v>0.02050925925925926</v>
      </c>
      <c r="G30" s="20" t="str">
        <f t="shared" si="0"/>
        <v>4.13/km</v>
      </c>
      <c r="H30" s="21">
        <f t="shared" si="1"/>
        <v>0.003888888888888886</v>
      </c>
      <c r="I30" s="21">
        <f>F30-INDEX($F$4:$F$105,MATCH(D30,$D$4:$D$105,0))</f>
        <v>0</v>
      </c>
    </row>
    <row r="31" spans="1:9" s="1" customFormat="1" ht="15" customHeight="1">
      <c r="A31" s="19">
        <v>28</v>
      </c>
      <c r="B31" s="53" t="s">
        <v>54</v>
      </c>
      <c r="C31" s="53" t="s">
        <v>55</v>
      </c>
      <c r="D31" s="54" t="s">
        <v>56</v>
      </c>
      <c r="E31" s="53" t="s">
        <v>17</v>
      </c>
      <c r="F31" s="58">
        <v>0.020729166666666667</v>
      </c>
      <c r="G31" s="20" t="str">
        <f t="shared" si="0"/>
        <v>4.16/km</v>
      </c>
      <c r="H31" s="21">
        <f t="shared" si="1"/>
        <v>0.004108796296296294</v>
      </c>
      <c r="I31" s="21">
        <f>F31-INDEX($F$4:$F$105,MATCH(D31,$D$4:$D$105,0))</f>
        <v>0</v>
      </c>
    </row>
    <row r="32" spans="1:9" s="1" customFormat="1" ht="15" customHeight="1">
      <c r="A32" s="19">
        <v>29</v>
      </c>
      <c r="B32" s="53" t="s">
        <v>57</v>
      </c>
      <c r="C32" s="53" t="s">
        <v>157</v>
      </c>
      <c r="D32" s="54" t="s">
        <v>9</v>
      </c>
      <c r="E32" s="53" t="s">
        <v>17</v>
      </c>
      <c r="F32" s="58">
        <v>0.020729166666666667</v>
      </c>
      <c r="G32" s="20" t="str">
        <f t="shared" si="0"/>
        <v>4.16/km</v>
      </c>
      <c r="H32" s="21">
        <f aca="true" t="shared" si="2" ref="H32:H90">F32-$F$4</f>
        <v>0.004108796296296294</v>
      </c>
      <c r="I32" s="21">
        <f>F32-INDEX($F$4:$F$105,MATCH(D32,$D$4:$D$105,0))</f>
        <v>0.0025115740740740723</v>
      </c>
    </row>
    <row r="33" spans="1:9" s="1" customFormat="1" ht="15" customHeight="1">
      <c r="A33" s="19">
        <v>30</v>
      </c>
      <c r="B33" s="53" t="s">
        <v>58</v>
      </c>
      <c r="C33" s="53" t="s">
        <v>196</v>
      </c>
      <c r="D33" s="54" t="s">
        <v>41</v>
      </c>
      <c r="E33" s="53" t="s">
        <v>59</v>
      </c>
      <c r="F33" s="58">
        <v>0.02107638888888889</v>
      </c>
      <c r="G33" s="20" t="str">
        <f t="shared" si="0"/>
        <v>4.20/km</v>
      </c>
      <c r="H33" s="21">
        <f t="shared" si="2"/>
        <v>0.004456018518518519</v>
      </c>
      <c r="I33" s="21">
        <f>F33-INDEX($F$4:$F$105,MATCH(D33,$D$4:$D$105,0))</f>
        <v>0.0012615740740740747</v>
      </c>
    </row>
    <row r="34" spans="1:9" s="1" customFormat="1" ht="15" customHeight="1">
      <c r="A34" s="19">
        <v>31</v>
      </c>
      <c r="B34" s="53" t="s">
        <v>60</v>
      </c>
      <c r="C34" s="53" t="s">
        <v>201</v>
      </c>
      <c r="D34" s="54" t="s">
        <v>56</v>
      </c>
      <c r="E34" s="53" t="s">
        <v>195</v>
      </c>
      <c r="F34" s="58">
        <v>0.021157407407407406</v>
      </c>
      <c r="G34" s="20" t="str">
        <f t="shared" si="0"/>
        <v>4.21/km</v>
      </c>
      <c r="H34" s="21">
        <f t="shared" si="2"/>
        <v>0.004537037037037034</v>
      </c>
      <c r="I34" s="21">
        <f>F34-INDEX($F$4:$F$105,MATCH(D34,$D$4:$D$105,0))</f>
        <v>0.00042824074074073945</v>
      </c>
    </row>
    <row r="35" spans="1:9" s="1" customFormat="1" ht="15" customHeight="1">
      <c r="A35" s="19">
        <v>32</v>
      </c>
      <c r="B35" s="53" t="s">
        <v>47</v>
      </c>
      <c r="C35" s="53" t="s">
        <v>61</v>
      </c>
      <c r="D35" s="54" t="s">
        <v>62</v>
      </c>
      <c r="E35" s="53" t="s">
        <v>48</v>
      </c>
      <c r="F35" s="58">
        <v>0.02127314814814815</v>
      </c>
      <c r="G35" s="20" t="str">
        <f t="shared" si="0"/>
        <v>4.23/km</v>
      </c>
      <c r="H35" s="21">
        <f t="shared" si="2"/>
        <v>0.0046527777777777765</v>
      </c>
      <c r="I35" s="21">
        <f>F35-INDEX($F$4:$F$105,MATCH(D35,$D$4:$D$105,0))</f>
        <v>0</v>
      </c>
    </row>
    <row r="36" spans="1:9" s="1" customFormat="1" ht="15" customHeight="1">
      <c r="A36" s="19">
        <v>33</v>
      </c>
      <c r="B36" s="53" t="s">
        <v>63</v>
      </c>
      <c r="C36" s="53" t="s">
        <v>147</v>
      </c>
      <c r="D36" s="54" t="s">
        <v>64</v>
      </c>
      <c r="E36" s="53" t="s">
        <v>192</v>
      </c>
      <c r="F36" s="58">
        <v>0.021423611111111112</v>
      </c>
      <c r="G36" s="20" t="str">
        <f t="shared" si="0"/>
        <v>4.24/km</v>
      </c>
      <c r="H36" s="21">
        <f t="shared" si="2"/>
        <v>0.00480324074074074</v>
      </c>
      <c r="I36" s="21">
        <f>F36-INDEX($F$4:$F$105,MATCH(D36,$D$4:$D$105,0))</f>
        <v>0</v>
      </c>
    </row>
    <row r="37" spans="1:9" s="1" customFormat="1" ht="15" customHeight="1">
      <c r="A37" s="19">
        <v>34</v>
      </c>
      <c r="B37" s="53" t="s">
        <v>57</v>
      </c>
      <c r="C37" s="53" t="s">
        <v>178</v>
      </c>
      <c r="D37" s="54" t="s">
        <v>9</v>
      </c>
      <c r="E37" s="53" t="s">
        <v>65</v>
      </c>
      <c r="F37" s="58">
        <v>0.021516203703703704</v>
      </c>
      <c r="G37" s="20" t="str">
        <f t="shared" si="0"/>
        <v>4.26/km</v>
      </c>
      <c r="H37" s="21">
        <f t="shared" si="2"/>
        <v>0.004895833333333332</v>
      </c>
      <c r="I37" s="21">
        <f>F37-INDEX($F$4:$F$105,MATCH(D37,$D$4:$D$105,0))</f>
        <v>0.00329861111111111</v>
      </c>
    </row>
    <row r="38" spans="1:9" s="1" customFormat="1" ht="15" customHeight="1">
      <c r="A38" s="19">
        <v>35</v>
      </c>
      <c r="B38" s="53" t="s">
        <v>66</v>
      </c>
      <c r="C38" s="53" t="s">
        <v>202</v>
      </c>
      <c r="D38" s="54" t="s">
        <v>20</v>
      </c>
      <c r="E38" s="53" t="s">
        <v>17</v>
      </c>
      <c r="F38" s="58">
        <v>0.021516203703703704</v>
      </c>
      <c r="G38" s="20" t="str">
        <f t="shared" si="0"/>
        <v>4.26/km</v>
      </c>
      <c r="H38" s="21">
        <f t="shared" si="2"/>
        <v>0.004895833333333332</v>
      </c>
      <c r="I38" s="21">
        <f>F38-INDEX($F$4:$F$105,MATCH(D38,$D$4:$D$105,0))</f>
        <v>0.002789351851851852</v>
      </c>
    </row>
    <row r="39" spans="1:9" s="1" customFormat="1" ht="15" customHeight="1">
      <c r="A39" s="19">
        <v>36</v>
      </c>
      <c r="B39" s="53" t="s">
        <v>67</v>
      </c>
      <c r="C39" s="53" t="s">
        <v>170</v>
      </c>
      <c r="D39" s="54" t="s">
        <v>53</v>
      </c>
      <c r="E39" s="53" t="s">
        <v>190</v>
      </c>
      <c r="F39" s="58">
        <v>0.021770833333333336</v>
      </c>
      <c r="G39" s="20" t="str">
        <f t="shared" si="0"/>
        <v>4.29/km</v>
      </c>
      <c r="H39" s="21">
        <f t="shared" si="2"/>
        <v>0.005150462962962964</v>
      </c>
      <c r="I39" s="21">
        <f>F39-INDEX($F$4:$F$105,MATCH(D39,$D$4:$D$105,0))</f>
        <v>0.0012615740740740782</v>
      </c>
    </row>
    <row r="40" spans="1:9" s="1" customFormat="1" ht="15" customHeight="1">
      <c r="A40" s="19">
        <v>37</v>
      </c>
      <c r="B40" s="53" t="s">
        <v>68</v>
      </c>
      <c r="C40" s="53" t="s">
        <v>69</v>
      </c>
      <c r="D40" s="54" t="s">
        <v>20</v>
      </c>
      <c r="E40" s="53" t="s">
        <v>184</v>
      </c>
      <c r="F40" s="58">
        <v>0.02193287037037037</v>
      </c>
      <c r="G40" s="20" t="str">
        <f t="shared" si="0"/>
        <v>4.31/km</v>
      </c>
      <c r="H40" s="21">
        <f t="shared" si="2"/>
        <v>0.005312499999999998</v>
      </c>
      <c r="I40" s="21">
        <f>F40-INDEX($F$4:$F$105,MATCH(D40,$D$4:$D$105,0))</f>
        <v>0.0032060185185185178</v>
      </c>
    </row>
    <row r="41" spans="1:9" s="1" customFormat="1" ht="15" customHeight="1">
      <c r="A41" s="19">
        <v>38</v>
      </c>
      <c r="B41" s="53" t="s">
        <v>70</v>
      </c>
      <c r="C41" s="53" t="s">
        <v>146</v>
      </c>
      <c r="D41" s="54" t="s">
        <v>71</v>
      </c>
      <c r="E41" s="53" t="s">
        <v>195</v>
      </c>
      <c r="F41" s="58">
        <v>0.02193287037037037</v>
      </c>
      <c r="G41" s="20" t="str">
        <f t="shared" si="0"/>
        <v>4.31/km</v>
      </c>
      <c r="H41" s="21">
        <f t="shared" si="2"/>
        <v>0.005312499999999998</v>
      </c>
      <c r="I41" s="21">
        <f>F41-INDEX($F$4:$F$105,MATCH(D41,$D$4:$D$105,0))</f>
        <v>0</v>
      </c>
    </row>
    <row r="42" spans="1:9" s="1" customFormat="1" ht="15" customHeight="1">
      <c r="A42" s="19">
        <v>39</v>
      </c>
      <c r="B42" s="53" t="s">
        <v>72</v>
      </c>
      <c r="C42" s="53" t="s">
        <v>152</v>
      </c>
      <c r="D42" s="54" t="s">
        <v>5</v>
      </c>
      <c r="E42" s="53" t="s">
        <v>17</v>
      </c>
      <c r="F42" s="58">
        <v>0.02199074074074074</v>
      </c>
      <c r="G42" s="20" t="str">
        <f t="shared" si="0"/>
        <v>4.31/km</v>
      </c>
      <c r="H42" s="21">
        <f t="shared" si="2"/>
        <v>0.005370370370370369</v>
      </c>
      <c r="I42" s="21">
        <f>F42-INDEX($F$4:$F$105,MATCH(D42,$D$4:$D$105,0))</f>
        <v>0.005370370370370369</v>
      </c>
    </row>
    <row r="43" spans="1:9" s="1" customFormat="1" ht="15" customHeight="1">
      <c r="A43" s="19">
        <v>40</v>
      </c>
      <c r="B43" s="53" t="s">
        <v>73</v>
      </c>
      <c r="C43" s="53" t="s">
        <v>1</v>
      </c>
      <c r="D43" s="54" t="s">
        <v>56</v>
      </c>
      <c r="E43" s="53" t="s">
        <v>74</v>
      </c>
      <c r="F43" s="58">
        <v>0.02201388888888889</v>
      </c>
      <c r="G43" s="20" t="str">
        <f t="shared" si="0"/>
        <v>4.32/km</v>
      </c>
      <c r="H43" s="21">
        <f t="shared" si="2"/>
        <v>0.005393518518518516</v>
      </c>
      <c r="I43" s="21">
        <f>F43-INDEX($F$4:$F$105,MATCH(D43,$D$4:$D$105,0))</f>
        <v>0.0012847222222222218</v>
      </c>
    </row>
    <row r="44" spans="1:9" s="1" customFormat="1" ht="15" customHeight="1">
      <c r="A44" s="19">
        <v>41</v>
      </c>
      <c r="B44" s="53" t="s">
        <v>0</v>
      </c>
      <c r="C44" s="53" t="s">
        <v>164</v>
      </c>
      <c r="D44" s="54" t="s">
        <v>5</v>
      </c>
      <c r="E44" s="53" t="s">
        <v>17</v>
      </c>
      <c r="F44" s="58">
        <v>0.02202546296296296</v>
      </c>
      <c r="G44" s="20" t="str">
        <f t="shared" si="0"/>
        <v>4.32/km</v>
      </c>
      <c r="H44" s="21">
        <f t="shared" si="2"/>
        <v>0.005405092592592586</v>
      </c>
      <c r="I44" s="21">
        <f>F44-INDEX($F$4:$F$105,MATCH(D44,$D$4:$D$105,0))</f>
        <v>0.005405092592592586</v>
      </c>
    </row>
    <row r="45" spans="1:9" s="1" customFormat="1" ht="15" customHeight="1">
      <c r="A45" s="19">
        <v>42</v>
      </c>
      <c r="B45" s="53" t="s">
        <v>75</v>
      </c>
      <c r="C45" s="53" t="s">
        <v>167</v>
      </c>
      <c r="D45" s="54" t="s">
        <v>62</v>
      </c>
      <c r="E45" s="53" t="s">
        <v>186</v>
      </c>
      <c r="F45" s="58">
        <v>0.022118055555555557</v>
      </c>
      <c r="G45" s="20" t="str">
        <f t="shared" si="0"/>
        <v>4.33/km</v>
      </c>
      <c r="H45" s="21">
        <f t="shared" si="2"/>
        <v>0.005497685185185185</v>
      </c>
      <c r="I45" s="21">
        <f>F45-INDEX($F$4:$F$105,MATCH(D45,$D$4:$D$105,0))</f>
        <v>0.0008449074074074088</v>
      </c>
    </row>
    <row r="46" spans="1:9" s="1" customFormat="1" ht="15" customHeight="1">
      <c r="A46" s="19">
        <v>43</v>
      </c>
      <c r="B46" s="53" t="s">
        <v>76</v>
      </c>
      <c r="C46" s="53" t="s">
        <v>181</v>
      </c>
      <c r="D46" s="54" t="s">
        <v>9</v>
      </c>
      <c r="E46" s="53" t="s">
        <v>27</v>
      </c>
      <c r="F46" s="58">
        <v>0.02217592592592593</v>
      </c>
      <c r="G46" s="20" t="str">
        <f t="shared" si="0"/>
        <v>4.34/km</v>
      </c>
      <c r="H46" s="21">
        <f t="shared" si="2"/>
        <v>0.005555555555555557</v>
      </c>
      <c r="I46" s="21">
        <f>F46-INDEX($F$4:$F$105,MATCH(D46,$D$4:$D$105,0))</f>
        <v>0.0039583333333333345</v>
      </c>
    </row>
    <row r="47" spans="1:9" s="1" customFormat="1" ht="15" customHeight="1">
      <c r="A47" s="19">
        <v>44</v>
      </c>
      <c r="B47" s="53" t="s">
        <v>77</v>
      </c>
      <c r="C47" s="53" t="s">
        <v>130</v>
      </c>
      <c r="D47" s="54" t="s">
        <v>53</v>
      </c>
      <c r="E47" s="53" t="s">
        <v>27</v>
      </c>
      <c r="F47" s="58">
        <v>0.02217592592592593</v>
      </c>
      <c r="G47" s="20" t="str">
        <f t="shared" si="0"/>
        <v>4.34/km</v>
      </c>
      <c r="H47" s="21">
        <f t="shared" si="2"/>
        <v>0.005555555555555557</v>
      </c>
      <c r="I47" s="21">
        <f>F47-INDEX($F$4:$F$105,MATCH(D47,$D$4:$D$105,0))</f>
        <v>0.0016666666666666705</v>
      </c>
    </row>
    <row r="48" spans="1:9" s="1" customFormat="1" ht="15" customHeight="1">
      <c r="A48" s="19">
        <v>45</v>
      </c>
      <c r="B48" s="53" t="s">
        <v>78</v>
      </c>
      <c r="C48" s="53" t="s">
        <v>157</v>
      </c>
      <c r="D48" s="54" t="s">
        <v>25</v>
      </c>
      <c r="E48" s="53" t="s">
        <v>79</v>
      </c>
      <c r="F48" s="58">
        <v>0.0221875</v>
      </c>
      <c r="G48" s="20" t="str">
        <f t="shared" si="0"/>
        <v>4.34/km</v>
      </c>
      <c r="H48" s="21">
        <f t="shared" si="2"/>
        <v>0.005567129629629627</v>
      </c>
      <c r="I48" s="21">
        <f>F48-INDEX($F$4:$F$105,MATCH(D48,$D$4:$D$105,0))</f>
        <v>0.0033101851851851834</v>
      </c>
    </row>
    <row r="49" spans="1:9" s="1" customFormat="1" ht="15" customHeight="1">
      <c r="A49" s="19">
        <v>46</v>
      </c>
      <c r="B49" s="53" t="s">
        <v>80</v>
      </c>
      <c r="C49" s="53" t="s">
        <v>156</v>
      </c>
      <c r="D49" s="54" t="s">
        <v>20</v>
      </c>
      <c r="E49" s="53" t="s">
        <v>10</v>
      </c>
      <c r="F49" s="58">
        <v>0.0221875</v>
      </c>
      <c r="G49" s="20" t="str">
        <f t="shared" si="0"/>
        <v>4.34/km</v>
      </c>
      <c r="H49" s="21">
        <f t="shared" si="2"/>
        <v>0.005567129629629627</v>
      </c>
      <c r="I49" s="21">
        <f>F49-INDEX($F$4:$F$105,MATCH(D49,$D$4:$D$105,0))</f>
        <v>0.0034606481481481467</v>
      </c>
    </row>
    <row r="50" spans="1:9" s="1" customFormat="1" ht="15" customHeight="1">
      <c r="A50" s="19">
        <v>47</v>
      </c>
      <c r="B50" s="53" t="s">
        <v>81</v>
      </c>
      <c r="C50" s="53" t="s">
        <v>154</v>
      </c>
      <c r="D50" s="54" t="s">
        <v>53</v>
      </c>
      <c r="E50" s="53" t="s">
        <v>17</v>
      </c>
      <c r="F50" s="58">
        <v>0.022291666666666668</v>
      </c>
      <c r="G50" s="20" t="str">
        <f t="shared" si="0"/>
        <v>4.35/km</v>
      </c>
      <c r="H50" s="21">
        <f t="shared" si="2"/>
        <v>0.005671296296296296</v>
      </c>
      <c r="I50" s="21">
        <f>F50-INDEX($F$4:$F$105,MATCH(D50,$D$4:$D$105,0))</f>
        <v>0.0017824074074074096</v>
      </c>
    </row>
    <row r="51" spans="1:9" s="1" customFormat="1" ht="15" customHeight="1">
      <c r="A51" s="19">
        <v>48</v>
      </c>
      <c r="B51" s="53" t="s">
        <v>82</v>
      </c>
      <c r="C51" s="53" t="s">
        <v>149</v>
      </c>
      <c r="D51" s="54" t="s">
        <v>25</v>
      </c>
      <c r="E51" s="53" t="s">
        <v>10</v>
      </c>
      <c r="F51" s="58">
        <v>0.022326388888888885</v>
      </c>
      <c r="G51" s="20" t="str">
        <f t="shared" si="0"/>
        <v>4.36/km</v>
      </c>
      <c r="H51" s="21">
        <f t="shared" si="2"/>
        <v>0.005706018518518513</v>
      </c>
      <c r="I51" s="21">
        <f>F51-INDEX($F$4:$F$105,MATCH(D51,$D$4:$D$105,0))</f>
        <v>0.0034490740740740697</v>
      </c>
    </row>
    <row r="52" spans="1:9" s="1" customFormat="1" ht="15" customHeight="1">
      <c r="A52" s="19">
        <v>49</v>
      </c>
      <c r="B52" s="53" t="s">
        <v>83</v>
      </c>
      <c r="C52" s="53" t="s">
        <v>147</v>
      </c>
      <c r="D52" s="54" t="s">
        <v>64</v>
      </c>
      <c r="E52" s="53" t="s">
        <v>17</v>
      </c>
      <c r="F52" s="58">
        <v>0.022372685185185186</v>
      </c>
      <c r="G52" s="20" t="str">
        <f t="shared" si="0"/>
        <v>4.36/km</v>
      </c>
      <c r="H52" s="21">
        <f t="shared" si="2"/>
        <v>0.005752314814814814</v>
      </c>
      <c r="I52" s="21">
        <f>F52-INDEX($F$4:$F$105,MATCH(D52,$D$4:$D$105,0))</f>
        <v>0.0009490740740740744</v>
      </c>
    </row>
    <row r="53" spans="1:9" s="3" customFormat="1" ht="15" customHeight="1">
      <c r="A53" s="19">
        <v>50</v>
      </c>
      <c r="B53" s="53" t="s">
        <v>84</v>
      </c>
      <c r="C53" s="53" t="s">
        <v>163</v>
      </c>
      <c r="D53" s="54" t="s">
        <v>25</v>
      </c>
      <c r="E53" s="53" t="s">
        <v>194</v>
      </c>
      <c r="F53" s="58">
        <v>0.022395833333333334</v>
      </c>
      <c r="G53" s="20" t="str">
        <f t="shared" si="0"/>
        <v>4.36/km</v>
      </c>
      <c r="H53" s="21">
        <f t="shared" si="2"/>
        <v>0.005775462962962961</v>
      </c>
      <c r="I53" s="21">
        <f>F53-INDEX($F$4:$F$105,MATCH(D53,$D$4:$D$105,0))</f>
        <v>0.003518518518518518</v>
      </c>
    </row>
    <row r="54" spans="1:9" s="1" customFormat="1" ht="15" customHeight="1">
      <c r="A54" s="25">
        <v>51</v>
      </c>
      <c r="B54" s="60" t="s">
        <v>85</v>
      </c>
      <c r="C54" s="60" t="s">
        <v>170</v>
      </c>
      <c r="D54" s="61" t="s">
        <v>62</v>
      </c>
      <c r="E54" s="60" t="s">
        <v>142</v>
      </c>
      <c r="F54" s="62">
        <v>0.022430555555555554</v>
      </c>
      <c r="G54" s="26" t="str">
        <f t="shared" si="0"/>
        <v>4.37/km</v>
      </c>
      <c r="H54" s="27">
        <f t="shared" si="2"/>
        <v>0.005810185185185182</v>
      </c>
      <c r="I54" s="27">
        <f>F54-INDEX($F$4:$F$105,MATCH(D54,$D$4:$D$105,0))</f>
        <v>0.0011574074074074056</v>
      </c>
    </row>
    <row r="55" spans="1:9" s="1" customFormat="1" ht="15" customHeight="1">
      <c r="A55" s="19">
        <v>52</v>
      </c>
      <c r="B55" s="53" t="s">
        <v>86</v>
      </c>
      <c r="C55" s="53" t="s">
        <v>200</v>
      </c>
      <c r="D55" s="54" t="s">
        <v>25</v>
      </c>
      <c r="E55" s="53" t="s">
        <v>17</v>
      </c>
      <c r="F55" s="58">
        <v>0.022662037037037036</v>
      </c>
      <c r="G55" s="20" t="str">
        <f t="shared" si="0"/>
        <v>4.40/km</v>
      </c>
      <c r="H55" s="21">
        <f t="shared" si="2"/>
        <v>0.006041666666666664</v>
      </c>
      <c r="I55" s="21">
        <f>F55-INDEX($F$4:$F$105,MATCH(D55,$D$4:$D$105,0))</f>
        <v>0.0037847222222222206</v>
      </c>
    </row>
    <row r="56" spans="1:9" s="1" customFormat="1" ht="15" customHeight="1">
      <c r="A56" s="19">
        <v>53</v>
      </c>
      <c r="B56" s="53" t="s">
        <v>191</v>
      </c>
      <c r="C56" s="53" t="s">
        <v>177</v>
      </c>
      <c r="D56" s="54" t="s">
        <v>53</v>
      </c>
      <c r="E56" s="53" t="s">
        <v>17</v>
      </c>
      <c r="F56" s="58">
        <v>0.022951388888888886</v>
      </c>
      <c r="G56" s="20" t="str">
        <f t="shared" si="0"/>
        <v>4.43/km</v>
      </c>
      <c r="H56" s="21">
        <f t="shared" si="2"/>
        <v>0.006331018518518514</v>
      </c>
      <c r="I56" s="21">
        <f>F56-INDEX($F$4:$F$105,MATCH(D56,$D$4:$D$105,0))</f>
        <v>0.0024421296296296274</v>
      </c>
    </row>
    <row r="57" spans="1:9" s="1" customFormat="1" ht="15" customHeight="1">
      <c r="A57" s="19">
        <v>54</v>
      </c>
      <c r="B57" s="53" t="s">
        <v>87</v>
      </c>
      <c r="C57" s="53" t="s">
        <v>147</v>
      </c>
      <c r="D57" s="54" t="s">
        <v>62</v>
      </c>
      <c r="E57" s="53" t="s">
        <v>17</v>
      </c>
      <c r="F57" s="58">
        <v>0.023206018518518515</v>
      </c>
      <c r="G57" s="20" t="str">
        <f t="shared" si="0"/>
        <v>4.46/km</v>
      </c>
      <c r="H57" s="21">
        <f t="shared" si="2"/>
        <v>0.0065856481481481426</v>
      </c>
      <c r="I57" s="21">
        <f>F57-INDEX($F$4:$F$105,MATCH(D57,$D$4:$D$105,0))</f>
        <v>0.001932870370370366</v>
      </c>
    </row>
    <row r="58" spans="1:9" s="1" customFormat="1" ht="15" customHeight="1">
      <c r="A58" s="19">
        <v>55</v>
      </c>
      <c r="B58" s="53" t="s">
        <v>88</v>
      </c>
      <c r="C58" s="53" t="s">
        <v>155</v>
      </c>
      <c r="D58" s="54" t="s">
        <v>53</v>
      </c>
      <c r="E58" s="53" t="s">
        <v>89</v>
      </c>
      <c r="F58" s="58">
        <v>0.02349537037037037</v>
      </c>
      <c r="G58" s="20" t="str">
        <f t="shared" si="0"/>
        <v>4.50/km</v>
      </c>
      <c r="H58" s="21">
        <f t="shared" si="2"/>
        <v>0.006874999999999999</v>
      </c>
      <c r="I58" s="21">
        <f>F58-INDEX($F$4:$F$105,MATCH(D58,$D$4:$D$105,0))</f>
        <v>0.002986111111111113</v>
      </c>
    </row>
    <row r="59" spans="1:9" s="1" customFormat="1" ht="15" customHeight="1">
      <c r="A59" s="19">
        <v>56</v>
      </c>
      <c r="B59" s="53" t="s">
        <v>90</v>
      </c>
      <c r="C59" s="53" t="s">
        <v>199</v>
      </c>
      <c r="D59" s="54" t="s">
        <v>64</v>
      </c>
      <c r="E59" s="53" t="s">
        <v>21</v>
      </c>
      <c r="F59" s="58">
        <v>0.023506944444444445</v>
      </c>
      <c r="G59" s="20" t="str">
        <f t="shared" si="0"/>
        <v>4.50/km</v>
      </c>
      <c r="H59" s="21">
        <f t="shared" si="2"/>
        <v>0.006886574074074073</v>
      </c>
      <c r="I59" s="21">
        <f>F59-INDEX($F$4:$F$105,MATCH(D59,$D$4:$D$105,0))</f>
        <v>0.002083333333333333</v>
      </c>
    </row>
    <row r="60" spans="1:9" s="1" customFormat="1" ht="15" customHeight="1">
      <c r="A60" s="19">
        <v>57</v>
      </c>
      <c r="B60" s="53" t="s">
        <v>91</v>
      </c>
      <c r="C60" s="53" t="s">
        <v>169</v>
      </c>
      <c r="D60" s="54" t="s">
        <v>5</v>
      </c>
      <c r="E60" s="53" t="s">
        <v>34</v>
      </c>
      <c r="F60" s="58">
        <v>0.02351851851851852</v>
      </c>
      <c r="G60" s="20" t="str">
        <f t="shared" si="0"/>
        <v>4.50/km</v>
      </c>
      <c r="H60" s="21">
        <f t="shared" si="2"/>
        <v>0.006898148148148146</v>
      </c>
      <c r="I60" s="21">
        <f>F60-INDEX($F$4:$F$105,MATCH(D60,$D$4:$D$105,0))</f>
        <v>0.006898148148148146</v>
      </c>
    </row>
    <row r="61" spans="1:9" s="1" customFormat="1" ht="15" customHeight="1">
      <c r="A61" s="19">
        <v>58</v>
      </c>
      <c r="B61" s="53" t="s">
        <v>92</v>
      </c>
      <c r="C61" s="53" t="s">
        <v>158</v>
      </c>
      <c r="D61" s="54" t="s">
        <v>9</v>
      </c>
      <c r="E61" s="53" t="s">
        <v>79</v>
      </c>
      <c r="F61" s="58">
        <v>0.02388888888888889</v>
      </c>
      <c r="G61" s="20" t="str">
        <f t="shared" si="0"/>
        <v>4.55/km</v>
      </c>
      <c r="H61" s="21">
        <f t="shared" si="2"/>
        <v>0.007268518518518518</v>
      </c>
      <c r="I61" s="21">
        <f>F61-INDEX($F$4:$F$105,MATCH(D61,$D$4:$D$105,0))</f>
        <v>0.005671296296296296</v>
      </c>
    </row>
    <row r="62" spans="1:9" s="1" customFormat="1" ht="15" customHeight="1">
      <c r="A62" s="19">
        <v>59</v>
      </c>
      <c r="B62" s="53" t="s">
        <v>93</v>
      </c>
      <c r="C62" s="53" t="s">
        <v>147</v>
      </c>
      <c r="D62" s="54" t="s">
        <v>20</v>
      </c>
      <c r="E62" s="53" t="s">
        <v>195</v>
      </c>
      <c r="F62" s="58">
        <v>0.02388888888888889</v>
      </c>
      <c r="G62" s="20" t="str">
        <f t="shared" si="0"/>
        <v>4.55/km</v>
      </c>
      <c r="H62" s="21">
        <f t="shared" si="2"/>
        <v>0.007268518518518518</v>
      </c>
      <c r="I62" s="21">
        <f>F62-INDEX($F$4:$F$105,MATCH(D62,$D$4:$D$105,0))</f>
        <v>0.005162037037037038</v>
      </c>
    </row>
    <row r="63" spans="1:9" s="1" customFormat="1" ht="15" customHeight="1">
      <c r="A63" s="19">
        <v>60</v>
      </c>
      <c r="B63" s="53" t="s">
        <v>129</v>
      </c>
      <c r="C63" s="53" t="s">
        <v>143</v>
      </c>
      <c r="D63" s="54" t="s">
        <v>53</v>
      </c>
      <c r="E63" s="53" t="s">
        <v>185</v>
      </c>
      <c r="F63" s="58">
        <v>0.024201388888888887</v>
      </c>
      <c r="G63" s="20" t="str">
        <f t="shared" si="0"/>
        <v>4.59/km</v>
      </c>
      <c r="H63" s="21">
        <f t="shared" si="2"/>
        <v>0.007581018518518515</v>
      </c>
      <c r="I63" s="21">
        <f>F63-INDEX($F$4:$F$105,MATCH(D63,$D$4:$D$105,0))</f>
        <v>0.0036921296296296285</v>
      </c>
    </row>
    <row r="64" spans="1:9" s="1" customFormat="1" ht="15" customHeight="1">
      <c r="A64" s="19">
        <v>61</v>
      </c>
      <c r="B64" s="53" t="s">
        <v>94</v>
      </c>
      <c r="C64" s="53" t="s">
        <v>156</v>
      </c>
      <c r="D64" s="54" t="s">
        <v>20</v>
      </c>
      <c r="E64" s="53" t="s">
        <v>186</v>
      </c>
      <c r="F64" s="58">
        <v>0.024386574074074074</v>
      </c>
      <c r="G64" s="20" t="str">
        <f t="shared" si="0"/>
        <v>5.01/km</v>
      </c>
      <c r="H64" s="21">
        <f t="shared" si="2"/>
        <v>0.007766203703703702</v>
      </c>
      <c r="I64" s="21">
        <f>F64-INDEX($F$4:$F$105,MATCH(D64,$D$4:$D$105,0))</f>
        <v>0.005659722222222222</v>
      </c>
    </row>
    <row r="65" spans="1:9" s="1" customFormat="1" ht="15" customHeight="1">
      <c r="A65" s="19">
        <v>62</v>
      </c>
      <c r="B65" s="53" t="s">
        <v>95</v>
      </c>
      <c r="C65" s="53" t="s">
        <v>143</v>
      </c>
      <c r="D65" s="54" t="s">
        <v>20</v>
      </c>
      <c r="E65" s="53" t="s">
        <v>17</v>
      </c>
      <c r="F65" s="58">
        <v>0.024525462962962968</v>
      </c>
      <c r="G65" s="20" t="str">
        <f t="shared" si="0"/>
        <v>5.03/km</v>
      </c>
      <c r="H65" s="21">
        <f t="shared" si="2"/>
        <v>0.007905092592592596</v>
      </c>
      <c r="I65" s="21">
        <f>F65-INDEX($F$4:$F$105,MATCH(D65,$D$4:$D$105,0))</f>
        <v>0.0057986111111111155</v>
      </c>
    </row>
    <row r="66" spans="1:9" s="1" customFormat="1" ht="15" customHeight="1">
      <c r="A66" s="19">
        <v>63</v>
      </c>
      <c r="B66" s="53" t="s">
        <v>96</v>
      </c>
      <c r="C66" s="53" t="s">
        <v>173</v>
      </c>
      <c r="D66" s="54" t="s">
        <v>53</v>
      </c>
      <c r="E66" s="53" t="s">
        <v>79</v>
      </c>
      <c r="F66" s="58">
        <v>0.02461805555555556</v>
      </c>
      <c r="G66" s="20" t="str">
        <f t="shared" si="0"/>
        <v>5.04/km</v>
      </c>
      <c r="H66" s="21">
        <f t="shared" si="2"/>
        <v>0.007997685185185188</v>
      </c>
      <c r="I66" s="21">
        <f>F66-INDEX($F$4:$F$105,MATCH(D66,$D$4:$D$105,0))</f>
        <v>0.004108796296296301</v>
      </c>
    </row>
    <row r="67" spans="1:9" s="1" customFormat="1" ht="15" customHeight="1">
      <c r="A67" s="19">
        <v>64</v>
      </c>
      <c r="B67" s="53" t="s">
        <v>97</v>
      </c>
      <c r="C67" s="53" t="s">
        <v>175</v>
      </c>
      <c r="D67" s="54" t="s">
        <v>56</v>
      </c>
      <c r="E67" s="53" t="s">
        <v>79</v>
      </c>
      <c r="F67" s="58">
        <v>0.02462962962962963</v>
      </c>
      <c r="G67" s="20" t="str">
        <f t="shared" si="0"/>
        <v>5.04/km</v>
      </c>
      <c r="H67" s="21">
        <f t="shared" si="2"/>
        <v>0.008009259259259258</v>
      </c>
      <c r="I67" s="21">
        <f>F67-INDEX($F$4:$F$105,MATCH(D67,$D$4:$D$105,0))</f>
        <v>0.003900462962962963</v>
      </c>
    </row>
    <row r="68" spans="1:9" s="1" customFormat="1" ht="15" customHeight="1">
      <c r="A68" s="19">
        <v>65</v>
      </c>
      <c r="B68" s="53" t="s">
        <v>98</v>
      </c>
      <c r="C68" s="53" t="s">
        <v>146</v>
      </c>
      <c r="D68" s="54" t="s">
        <v>20</v>
      </c>
      <c r="E68" s="53" t="s">
        <v>190</v>
      </c>
      <c r="F68" s="58">
        <v>0.02479166666666667</v>
      </c>
      <c r="G68" s="20" t="str">
        <f aca="true" t="shared" si="3" ref="G68:G90">TEXT(INT((HOUR(F68)*3600+MINUTE(F68)*60+SECOND(F68))/$I$2/60),"0")&amp;"."&amp;TEXT(MOD((HOUR(F68)*3600+MINUTE(F68)*60+SECOND(F68))/$I$2,60),"00")&amp;"/km"</f>
        <v>5.06/km</v>
      </c>
      <c r="H68" s="21">
        <f t="shared" si="2"/>
        <v>0.008171296296296298</v>
      </c>
      <c r="I68" s="21">
        <f>F68-INDEX($F$4:$F$105,MATCH(D68,$D$4:$D$105,0))</f>
        <v>0.006064814814814818</v>
      </c>
    </row>
    <row r="69" spans="1:9" s="1" customFormat="1" ht="15" customHeight="1">
      <c r="A69" s="19">
        <v>66</v>
      </c>
      <c r="B69" s="53" t="s">
        <v>99</v>
      </c>
      <c r="C69" s="53" t="s">
        <v>161</v>
      </c>
      <c r="D69" s="54" t="s">
        <v>9</v>
      </c>
      <c r="E69" s="53" t="s">
        <v>186</v>
      </c>
      <c r="F69" s="58">
        <v>0.024930555555555553</v>
      </c>
      <c r="G69" s="20" t="str">
        <f t="shared" si="3"/>
        <v>5.08/km</v>
      </c>
      <c r="H69" s="21">
        <f t="shared" si="2"/>
        <v>0.008310185185185181</v>
      </c>
      <c r="I69" s="21">
        <f>F69-INDEX($F$4:$F$105,MATCH(D69,$D$4:$D$105,0))</f>
        <v>0.006712962962962959</v>
      </c>
    </row>
    <row r="70" spans="1:9" s="1" customFormat="1" ht="15" customHeight="1">
      <c r="A70" s="19">
        <v>67</v>
      </c>
      <c r="B70" s="53" t="s">
        <v>197</v>
      </c>
      <c r="C70" s="53" t="s">
        <v>146</v>
      </c>
      <c r="D70" s="54" t="s">
        <v>100</v>
      </c>
      <c r="E70" s="53" t="s">
        <v>190</v>
      </c>
      <c r="F70" s="58">
        <v>0.025914351851851855</v>
      </c>
      <c r="G70" s="20" t="str">
        <f t="shared" si="3"/>
        <v>5.20/km</v>
      </c>
      <c r="H70" s="21">
        <f t="shared" si="2"/>
        <v>0.009293981481481483</v>
      </c>
      <c r="I70" s="21">
        <f>F70-INDEX($F$4:$F$105,MATCH(D70,$D$4:$D$105,0))</f>
        <v>0</v>
      </c>
    </row>
    <row r="71" spans="1:9" s="1" customFormat="1" ht="15" customHeight="1">
      <c r="A71" s="19">
        <v>68</v>
      </c>
      <c r="B71" s="53" t="s">
        <v>101</v>
      </c>
      <c r="C71" s="53" t="s">
        <v>150</v>
      </c>
      <c r="D71" s="54" t="s">
        <v>71</v>
      </c>
      <c r="E71" s="53" t="s">
        <v>17</v>
      </c>
      <c r="F71" s="58">
        <v>0.02596064814814815</v>
      </c>
      <c r="G71" s="20" t="str">
        <f t="shared" si="3"/>
        <v>5.20/km</v>
      </c>
      <c r="H71" s="21">
        <f t="shared" si="2"/>
        <v>0.009340277777777777</v>
      </c>
      <c r="I71" s="21">
        <f>F71-INDEX($F$4:$F$105,MATCH(D71,$D$4:$D$105,0))</f>
        <v>0.004027777777777779</v>
      </c>
    </row>
    <row r="72" spans="1:9" s="1" customFormat="1" ht="15" customHeight="1">
      <c r="A72" s="19">
        <v>69</v>
      </c>
      <c r="B72" s="53" t="s">
        <v>102</v>
      </c>
      <c r="C72" s="53" t="s">
        <v>168</v>
      </c>
      <c r="D72" s="54" t="s">
        <v>20</v>
      </c>
      <c r="E72" s="53" t="s">
        <v>79</v>
      </c>
      <c r="F72" s="58">
        <v>0.026273148148148153</v>
      </c>
      <c r="G72" s="20" t="str">
        <f t="shared" si="3"/>
        <v>5.24/km</v>
      </c>
      <c r="H72" s="21">
        <f t="shared" si="2"/>
        <v>0.009652777777777781</v>
      </c>
      <c r="I72" s="21">
        <f>F72-INDEX($F$4:$F$105,MATCH(D72,$D$4:$D$105,0))</f>
        <v>0.007546296296296301</v>
      </c>
    </row>
    <row r="73" spans="1:9" s="1" customFormat="1" ht="15" customHeight="1">
      <c r="A73" s="19">
        <v>70</v>
      </c>
      <c r="B73" s="53" t="s">
        <v>103</v>
      </c>
      <c r="C73" s="53" t="s">
        <v>125</v>
      </c>
      <c r="D73" s="54" t="s">
        <v>104</v>
      </c>
      <c r="E73" s="53" t="s">
        <v>194</v>
      </c>
      <c r="F73" s="58">
        <v>0.026296296296296293</v>
      </c>
      <c r="G73" s="20" t="str">
        <f t="shared" si="3"/>
        <v>5.25/km</v>
      </c>
      <c r="H73" s="21">
        <f t="shared" si="2"/>
        <v>0.009675925925925921</v>
      </c>
      <c r="I73" s="21">
        <f>F73-INDEX($F$4:$F$105,MATCH(D73,$D$4:$D$105,0))</f>
        <v>0</v>
      </c>
    </row>
    <row r="74" spans="1:9" s="1" customFormat="1" ht="15" customHeight="1">
      <c r="A74" s="19">
        <v>71</v>
      </c>
      <c r="B74" s="53" t="s">
        <v>105</v>
      </c>
      <c r="C74" s="53" t="s">
        <v>128</v>
      </c>
      <c r="D74" s="54" t="s">
        <v>62</v>
      </c>
      <c r="E74" s="53" t="s">
        <v>89</v>
      </c>
      <c r="F74" s="58">
        <v>0.02695601851851852</v>
      </c>
      <c r="G74" s="20" t="str">
        <f t="shared" si="3"/>
        <v>5.33/km</v>
      </c>
      <c r="H74" s="21">
        <f t="shared" si="2"/>
        <v>0.01033564814814815</v>
      </c>
      <c r="I74" s="21">
        <f>F74-INDEX($F$4:$F$105,MATCH(D74,$D$4:$D$105,0))</f>
        <v>0.005682870370370373</v>
      </c>
    </row>
    <row r="75" spans="1:9" s="1" customFormat="1" ht="15" customHeight="1">
      <c r="A75" s="19">
        <v>72</v>
      </c>
      <c r="B75" s="53" t="s">
        <v>106</v>
      </c>
      <c r="C75" s="53" t="s">
        <v>143</v>
      </c>
      <c r="D75" s="54" t="s">
        <v>9</v>
      </c>
      <c r="E75" s="53" t="s">
        <v>195</v>
      </c>
      <c r="F75" s="58">
        <v>0.027037037037037037</v>
      </c>
      <c r="G75" s="20" t="str">
        <f t="shared" si="3"/>
        <v>5.34/km</v>
      </c>
      <c r="H75" s="21">
        <f t="shared" si="2"/>
        <v>0.010416666666666664</v>
      </c>
      <c r="I75" s="21">
        <f>F75-INDEX($F$4:$F$105,MATCH(D75,$D$4:$D$105,0))</f>
        <v>0.008819444444444442</v>
      </c>
    </row>
    <row r="76" spans="1:9" s="1" customFormat="1" ht="15" customHeight="1">
      <c r="A76" s="19">
        <v>73</v>
      </c>
      <c r="B76" s="53" t="s">
        <v>176</v>
      </c>
      <c r="C76" s="53" t="s">
        <v>107</v>
      </c>
      <c r="D76" s="54" t="s">
        <v>108</v>
      </c>
      <c r="E76" s="53" t="s">
        <v>27</v>
      </c>
      <c r="F76" s="58">
        <v>0.027245370370370368</v>
      </c>
      <c r="G76" s="20" t="str">
        <f t="shared" si="3"/>
        <v>5.36/km</v>
      </c>
      <c r="H76" s="21">
        <f t="shared" si="2"/>
        <v>0.010624999999999996</v>
      </c>
      <c r="I76" s="21">
        <f>F76-INDEX($F$4:$F$105,MATCH(D76,$D$4:$D$105,0))</f>
        <v>0</v>
      </c>
    </row>
    <row r="77" spans="1:9" s="1" customFormat="1" ht="15" customHeight="1">
      <c r="A77" s="19">
        <v>74</v>
      </c>
      <c r="B77" s="53" t="s">
        <v>109</v>
      </c>
      <c r="C77" s="53" t="s">
        <v>182</v>
      </c>
      <c r="D77" s="54" t="s">
        <v>108</v>
      </c>
      <c r="E77" s="53" t="s">
        <v>195</v>
      </c>
      <c r="F77" s="58">
        <v>0.027905092592592592</v>
      </c>
      <c r="G77" s="20" t="str">
        <f t="shared" si="3"/>
        <v>5.44/km</v>
      </c>
      <c r="H77" s="21">
        <f t="shared" si="2"/>
        <v>0.01128472222222222</v>
      </c>
      <c r="I77" s="21">
        <f>F77-INDEX($F$4:$F$105,MATCH(D77,$D$4:$D$105,0))</f>
        <v>0.0006597222222222247</v>
      </c>
    </row>
    <row r="78" spans="1:9" s="1" customFormat="1" ht="15" customHeight="1">
      <c r="A78" s="19">
        <v>75</v>
      </c>
      <c r="B78" s="53" t="s">
        <v>82</v>
      </c>
      <c r="C78" s="53" t="s">
        <v>3</v>
      </c>
      <c r="D78" s="54" t="s">
        <v>62</v>
      </c>
      <c r="E78" s="53" t="s">
        <v>10</v>
      </c>
      <c r="F78" s="58">
        <v>0.02815972222222222</v>
      </c>
      <c r="G78" s="20" t="str">
        <f t="shared" si="3"/>
        <v>5.48/km</v>
      </c>
      <c r="H78" s="21">
        <f t="shared" si="2"/>
        <v>0.01153935185185185</v>
      </c>
      <c r="I78" s="21">
        <f>F78-INDEX($F$4:$F$105,MATCH(D78,$D$4:$D$105,0))</f>
        <v>0.006886574074074073</v>
      </c>
    </row>
    <row r="79" spans="1:9" s="1" customFormat="1" ht="15" customHeight="1">
      <c r="A79" s="19">
        <v>76</v>
      </c>
      <c r="B79" s="53" t="s">
        <v>110</v>
      </c>
      <c r="C79" s="53" t="s">
        <v>153</v>
      </c>
      <c r="D79" s="54" t="s">
        <v>20</v>
      </c>
      <c r="E79" s="53" t="s">
        <v>27</v>
      </c>
      <c r="F79" s="58">
        <v>0.028518518518518523</v>
      </c>
      <c r="G79" s="20" t="str">
        <f t="shared" si="3"/>
        <v>5.52/km</v>
      </c>
      <c r="H79" s="21">
        <f t="shared" si="2"/>
        <v>0.01189814814814815</v>
      </c>
      <c r="I79" s="21">
        <f>F79-INDEX($F$4:$F$105,MATCH(D79,$D$4:$D$105,0))</f>
        <v>0.00979166666666667</v>
      </c>
    </row>
    <row r="80" spans="1:9" s="3" customFormat="1" ht="15" customHeight="1">
      <c r="A80" s="19">
        <v>77</v>
      </c>
      <c r="B80" s="53" t="s">
        <v>60</v>
      </c>
      <c r="C80" s="53" t="s">
        <v>174</v>
      </c>
      <c r="D80" s="54" t="s">
        <v>56</v>
      </c>
      <c r="E80" s="53" t="s">
        <v>195</v>
      </c>
      <c r="F80" s="58">
        <v>0.028518518518518523</v>
      </c>
      <c r="G80" s="20" t="str">
        <f t="shared" si="3"/>
        <v>5.52/km</v>
      </c>
      <c r="H80" s="21">
        <f t="shared" si="2"/>
        <v>0.01189814814814815</v>
      </c>
      <c r="I80" s="21">
        <f>F80-INDEX($F$4:$F$105,MATCH(D80,$D$4:$D$105,0))</f>
        <v>0.007789351851851856</v>
      </c>
    </row>
    <row r="81" spans="1:9" s="1" customFormat="1" ht="15" customHeight="1">
      <c r="A81" s="19">
        <v>78</v>
      </c>
      <c r="B81" s="53" t="s">
        <v>111</v>
      </c>
      <c r="C81" s="53" t="s">
        <v>153</v>
      </c>
      <c r="D81" s="54" t="s">
        <v>5</v>
      </c>
      <c r="E81" s="53" t="s">
        <v>17</v>
      </c>
      <c r="F81" s="58">
        <v>0.029074074074074075</v>
      </c>
      <c r="G81" s="20" t="str">
        <f t="shared" si="3"/>
        <v>5.59/km</v>
      </c>
      <c r="H81" s="21">
        <f t="shared" si="2"/>
        <v>0.012453703703703703</v>
      </c>
      <c r="I81" s="21">
        <f>F81-INDEX($F$4:$F$105,MATCH(D81,$D$4:$D$105,0))</f>
        <v>0.012453703703703703</v>
      </c>
    </row>
    <row r="82" spans="1:9" s="1" customFormat="1" ht="15" customHeight="1">
      <c r="A82" s="19">
        <v>79</v>
      </c>
      <c r="B82" s="53" t="s">
        <v>112</v>
      </c>
      <c r="C82" s="53" t="s">
        <v>2</v>
      </c>
      <c r="D82" s="54" t="s">
        <v>108</v>
      </c>
      <c r="E82" s="53" t="s">
        <v>185</v>
      </c>
      <c r="F82" s="58">
        <v>0.029143518518518517</v>
      </c>
      <c r="G82" s="20" t="str">
        <f t="shared" si="3"/>
        <v>5.60/km</v>
      </c>
      <c r="H82" s="21">
        <f t="shared" si="2"/>
        <v>0.012523148148148144</v>
      </c>
      <c r="I82" s="21">
        <f>F82-INDEX($F$4:$F$105,MATCH(D82,$D$4:$D$105,0))</f>
        <v>0.0018981481481481488</v>
      </c>
    </row>
    <row r="83" spans="1:9" s="1" customFormat="1" ht="15" customHeight="1">
      <c r="A83" s="19">
        <v>80</v>
      </c>
      <c r="B83" s="53" t="s">
        <v>113</v>
      </c>
      <c r="C83" s="53" t="s">
        <v>161</v>
      </c>
      <c r="D83" s="54" t="s">
        <v>53</v>
      </c>
      <c r="E83" s="53" t="s">
        <v>17</v>
      </c>
      <c r="F83" s="58">
        <v>0.02929398148148148</v>
      </c>
      <c r="G83" s="20" t="str">
        <f t="shared" si="3"/>
        <v>6.02/km</v>
      </c>
      <c r="H83" s="21">
        <f t="shared" si="2"/>
        <v>0.012673611111111108</v>
      </c>
      <c r="I83" s="21">
        <f>F83-INDEX($F$4:$F$105,MATCH(D83,$D$4:$D$105,0))</f>
        <v>0.008784722222222222</v>
      </c>
    </row>
    <row r="84" spans="1:9" ht="15" customHeight="1">
      <c r="A84" s="19">
        <v>81</v>
      </c>
      <c r="B84" s="53" t="s">
        <v>198</v>
      </c>
      <c r="C84" s="53" t="s">
        <v>146</v>
      </c>
      <c r="D84" s="54" t="s">
        <v>71</v>
      </c>
      <c r="E84" s="53" t="s">
        <v>114</v>
      </c>
      <c r="F84" s="58">
        <v>0.029988425925925922</v>
      </c>
      <c r="G84" s="20" t="str">
        <f t="shared" si="3"/>
        <v>6.10/km</v>
      </c>
      <c r="H84" s="21">
        <f t="shared" si="2"/>
        <v>0.01336805555555555</v>
      </c>
      <c r="I84" s="21">
        <f>F84-INDEX($F$4:$F$105,MATCH(D84,$D$4:$D$105,0))</f>
        <v>0.008055555555555552</v>
      </c>
    </row>
    <row r="85" spans="1:9" ht="15" customHeight="1">
      <c r="A85" s="19">
        <v>82</v>
      </c>
      <c r="B85" s="53" t="s">
        <v>115</v>
      </c>
      <c r="C85" s="53" t="s">
        <v>116</v>
      </c>
      <c r="D85" s="54" t="s">
        <v>108</v>
      </c>
      <c r="E85" s="53" t="s">
        <v>27</v>
      </c>
      <c r="F85" s="58">
        <v>0.030185185185185186</v>
      </c>
      <c r="G85" s="20" t="str">
        <f t="shared" si="3"/>
        <v>6.13/km</v>
      </c>
      <c r="H85" s="21">
        <f t="shared" si="2"/>
        <v>0.013564814814814814</v>
      </c>
      <c r="I85" s="21">
        <f>F85-INDEX($F$4:$F$105,MATCH(D85,$D$4:$D$105,0))</f>
        <v>0.0029398148148148187</v>
      </c>
    </row>
    <row r="86" spans="1:9" ht="15" customHeight="1">
      <c r="A86" s="19">
        <v>83</v>
      </c>
      <c r="B86" s="53" t="s">
        <v>117</v>
      </c>
      <c r="C86" s="53" t="s">
        <v>126</v>
      </c>
      <c r="D86" s="54" t="s">
        <v>56</v>
      </c>
      <c r="E86" s="53" t="s">
        <v>27</v>
      </c>
      <c r="F86" s="58">
        <v>0.03019675925925926</v>
      </c>
      <c r="G86" s="20" t="str">
        <f t="shared" si="3"/>
        <v>6.13/km</v>
      </c>
      <c r="H86" s="21">
        <f t="shared" si="2"/>
        <v>0.013576388888888888</v>
      </c>
      <c r="I86" s="21">
        <f>F86-INDEX($F$4:$F$105,MATCH(D86,$D$4:$D$105,0))</f>
        <v>0.009467592592592593</v>
      </c>
    </row>
    <row r="87" spans="1:9" ht="15" customHeight="1">
      <c r="A87" s="19">
        <v>84</v>
      </c>
      <c r="B87" s="53" t="s">
        <v>118</v>
      </c>
      <c r="C87" s="53" t="s">
        <v>162</v>
      </c>
      <c r="D87" s="54" t="s">
        <v>64</v>
      </c>
      <c r="E87" s="53" t="s">
        <v>17</v>
      </c>
      <c r="F87" s="58">
        <v>0.031064814814814812</v>
      </c>
      <c r="G87" s="20" t="str">
        <f t="shared" si="3"/>
        <v>6.23/km</v>
      </c>
      <c r="H87" s="21">
        <f t="shared" si="2"/>
        <v>0.01444444444444444</v>
      </c>
      <c r="I87" s="21">
        <f>F87-INDEX($F$4:$F$105,MATCH(D87,$D$4:$D$105,0))</f>
        <v>0.0096412037037037</v>
      </c>
    </row>
    <row r="88" spans="1:9" ht="15" customHeight="1">
      <c r="A88" s="19">
        <v>85</v>
      </c>
      <c r="B88" s="53" t="s">
        <v>119</v>
      </c>
      <c r="C88" s="53" t="s">
        <v>164</v>
      </c>
      <c r="D88" s="54" t="s">
        <v>53</v>
      </c>
      <c r="E88" s="53" t="s">
        <v>194</v>
      </c>
      <c r="F88" s="58">
        <v>0.03214120370370371</v>
      </c>
      <c r="G88" s="20" t="str">
        <f t="shared" si="3"/>
        <v>6.37/km</v>
      </c>
      <c r="H88" s="21">
        <f t="shared" si="2"/>
        <v>0.015520833333333334</v>
      </c>
      <c r="I88" s="21">
        <f>F88-INDEX($F$4:$F$105,MATCH(D88,$D$4:$D$105,0))</f>
        <v>0.011631944444444448</v>
      </c>
    </row>
    <row r="89" spans="1:9" ht="15" customHeight="1">
      <c r="A89" s="19">
        <v>86</v>
      </c>
      <c r="B89" s="53" t="s">
        <v>120</v>
      </c>
      <c r="C89" s="53" t="s">
        <v>121</v>
      </c>
      <c r="D89" s="54" t="s">
        <v>108</v>
      </c>
      <c r="E89" s="53" t="s">
        <v>65</v>
      </c>
      <c r="F89" s="58">
        <v>0.03302083333333333</v>
      </c>
      <c r="G89" s="20" t="str">
        <f t="shared" si="3"/>
        <v>6.48/km</v>
      </c>
      <c r="H89" s="21">
        <f t="shared" si="2"/>
        <v>0.01640046296296296</v>
      </c>
      <c r="I89" s="21">
        <f>F89-INDEX($F$4:$F$105,MATCH(D89,$D$4:$D$105,0))</f>
        <v>0.005775462962962965</v>
      </c>
    </row>
    <row r="90" spans="1:9" ht="15" customHeight="1" thickBot="1">
      <c r="A90" s="22">
        <v>87</v>
      </c>
      <c r="B90" s="55" t="s">
        <v>172</v>
      </c>
      <c r="C90" s="55" t="s">
        <v>165</v>
      </c>
      <c r="D90" s="56" t="s">
        <v>53</v>
      </c>
      <c r="E90" s="55" t="s">
        <v>17</v>
      </c>
      <c r="F90" s="59">
        <v>0.03302083333333333</v>
      </c>
      <c r="G90" s="23" t="str">
        <f t="shared" si="3"/>
        <v>6.48/km</v>
      </c>
      <c r="H90" s="24">
        <f t="shared" si="2"/>
        <v>0.01640046296296296</v>
      </c>
      <c r="I90" s="24">
        <f>F90-INDEX($F$4:$F$105,MATCH(D90,$D$4:$D$105,0))</f>
        <v>0.012511574074074074</v>
      </c>
    </row>
  </sheetData>
  <autoFilter ref="A3:I9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pane ySplit="3" topLeftCell="BM4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Campestre Lago di Fondi e Parco dei Monti Ausoni</v>
      </c>
      <c r="B1" s="40"/>
      <c r="C1" s="41"/>
    </row>
    <row r="2" spans="1:3" ht="33" customHeight="1" thickBot="1">
      <c r="A2" s="42" t="str">
        <f>Individuale!A2&amp;" km. "&amp;Individuale!I2</f>
        <v>Monte San Biagio (LT) Italia - Domenica 25/10/2009 km. 7</v>
      </c>
      <c r="B2" s="43"/>
      <c r="C2" s="44"/>
    </row>
    <row r="3" spans="1:3" ht="24.75" customHeight="1" thickBot="1">
      <c r="A3" s="13" t="s">
        <v>132</v>
      </c>
      <c r="B3" s="14" t="s">
        <v>136</v>
      </c>
      <c r="C3" s="14" t="s">
        <v>141</v>
      </c>
    </row>
    <row r="4" spans="1:3" ht="15" customHeight="1">
      <c r="A4" s="45">
        <v>1</v>
      </c>
      <c r="B4" s="46" t="s">
        <v>17</v>
      </c>
      <c r="C4" s="49">
        <v>19</v>
      </c>
    </row>
    <row r="5" spans="1:3" ht="15" customHeight="1">
      <c r="A5" s="28">
        <v>2</v>
      </c>
      <c r="B5" s="29" t="s">
        <v>27</v>
      </c>
      <c r="C5" s="32">
        <v>7</v>
      </c>
    </row>
    <row r="6" spans="1:3" ht="15" customHeight="1">
      <c r="A6" s="28">
        <v>3</v>
      </c>
      <c r="B6" s="29" t="s">
        <v>10</v>
      </c>
      <c r="C6" s="32">
        <v>6</v>
      </c>
    </row>
    <row r="7" spans="1:3" ht="15" customHeight="1">
      <c r="A7" s="28">
        <v>4</v>
      </c>
      <c r="B7" s="29" t="s">
        <v>195</v>
      </c>
      <c r="C7" s="32">
        <v>6</v>
      </c>
    </row>
    <row r="8" spans="1:3" ht="15" customHeight="1">
      <c r="A8" s="28">
        <v>5</v>
      </c>
      <c r="B8" s="29" t="s">
        <v>79</v>
      </c>
      <c r="C8" s="32">
        <v>5</v>
      </c>
    </row>
    <row r="9" spans="1:3" ht="15" customHeight="1">
      <c r="A9" s="28">
        <v>6</v>
      </c>
      <c r="B9" s="29" t="s">
        <v>190</v>
      </c>
      <c r="C9" s="32">
        <v>4</v>
      </c>
    </row>
    <row r="10" spans="1:3" ht="15" customHeight="1">
      <c r="A10" s="28">
        <v>7</v>
      </c>
      <c r="B10" s="29" t="s">
        <v>194</v>
      </c>
      <c r="C10" s="32">
        <v>3</v>
      </c>
    </row>
    <row r="11" spans="1:3" ht="15" customHeight="1">
      <c r="A11" s="28">
        <v>8</v>
      </c>
      <c r="B11" s="29" t="s">
        <v>186</v>
      </c>
      <c r="C11" s="32">
        <v>3</v>
      </c>
    </row>
    <row r="12" spans="1:3" ht="15" customHeight="1">
      <c r="A12" s="28">
        <v>9</v>
      </c>
      <c r="B12" s="29" t="s">
        <v>183</v>
      </c>
      <c r="C12" s="32">
        <v>3</v>
      </c>
    </row>
    <row r="13" spans="1:3" ht="15" customHeight="1">
      <c r="A13" s="28">
        <v>10</v>
      </c>
      <c r="B13" s="29" t="s">
        <v>21</v>
      </c>
      <c r="C13" s="32">
        <v>3</v>
      </c>
    </row>
    <row r="14" spans="1:3" ht="15" customHeight="1">
      <c r="A14" s="28">
        <v>11</v>
      </c>
      <c r="B14" s="29" t="s">
        <v>48</v>
      </c>
      <c r="C14" s="32">
        <v>2</v>
      </c>
    </row>
    <row r="15" spans="1:3" ht="15" customHeight="1">
      <c r="A15" s="28">
        <v>12</v>
      </c>
      <c r="B15" s="29" t="s">
        <v>45</v>
      </c>
      <c r="C15" s="32">
        <v>2</v>
      </c>
    </row>
    <row r="16" spans="1:3" ht="15" customHeight="1">
      <c r="A16" s="28">
        <v>13</v>
      </c>
      <c r="B16" s="29" t="s">
        <v>34</v>
      </c>
      <c r="C16" s="32">
        <v>2</v>
      </c>
    </row>
    <row r="17" spans="1:3" ht="15" customHeight="1">
      <c r="A17" s="28">
        <v>14</v>
      </c>
      <c r="B17" s="29" t="s">
        <v>185</v>
      </c>
      <c r="C17" s="32">
        <v>2</v>
      </c>
    </row>
    <row r="18" spans="1:3" ht="15" customHeight="1">
      <c r="A18" s="28">
        <v>15</v>
      </c>
      <c r="B18" s="29" t="s">
        <v>89</v>
      </c>
      <c r="C18" s="32">
        <v>2</v>
      </c>
    </row>
    <row r="19" spans="1:3" ht="15" customHeight="1">
      <c r="A19" s="28">
        <v>16</v>
      </c>
      <c r="B19" s="29" t="s">
        <v>65</v>
      </c>
      <c r="C19" s="32">
        <v>2</v>
      </c>
    </row>
    <row r="20" spans="1:3" ht="15" customHeight="1">
      <c r="A20" s="28">
        <v>17</v>
      </c>
      <c r="B20" s="29" t="s">
        <v>6</v>
      </c>
      <c r="C20" s="32">
        <v>2</v>
      </c>
    </row>
    <row r="21" spans="1:3" ht="15" customHeight="1">
      <c r="A21" s="28">
        <v>18</v>
      </c>
      <c r="B21" s="29" t="s">
        <v>192</v>
      </c>
      <c r="C21" s="32">
        <v>2</v>
      </c>
    </row>
    <row r="22" spans="1:3" ht="15" customHeight="1">
      <c r="A22" s="47">
        <v>19</v>
      </c>
      <c r="B22" s="48" t="s">
        <v>142</v>
      </c>
      <c r="C22" s="50">
        <v>1</v>
      </c>
    </row>
    <row r="23" spans="1:3" ht="15" customHeight="1">
      <c r="A23" s="28">
        <v>20</v>
      </c>
      <c r="B23" s="29" t="s">
        <v>74</v>
      </c>
      <c r="C23" s="32">
        <v>1</v>
      </c>
    </row>
    <row r="24" spans="1:3" ht="15" customHeight="1">
      <c r="A24" s="28">
        <v>21</v>
      </c>
      <c r="B24" s="29" t="s">
        <v>114</v>
      </c>
      <c r="C24" s="32">
        <v>1</v>
      </c>
    </row>
    <row r="25" spans="1:3" ht="15" customHeight="1">
      <c r="A25" s="28">
        <v>22</v>
      </c>
      <c r="B25" s="29" t="s">
        <v>15</v>
      </c>
      <c r="C25" s="32">
        <v>1</v>
      </c>
    </row>
    <row r="26" spans="1:3" ht="15" customHeight="1">
      <c r="A26" s="28">
        <v>23</v>
      </c>
      <c r="B26" s="29" t="s">
        <v>188</v>
      </c>
      <c r="C26" s="32">
        <v>1</v>
      </c>
    </row>
    <row r="27" spans="1:3" ht="15" customHeight="1">
      <c r="A27" s="28">
        <v>24</v>
      </c>
      <c r="B27" s="29" t="s">
        <v>59</v>
      </c>
      <c r="C27" s="32">
        <v>1</v>
      </c>
    </row>
    <row r="28" spans="1:3" ht="15" customHeight="1">
      <c r="A28" s="28">
        <v>25</v>
      </c>
      <c r="B28" s="29" t="s">
        <v>23</v>
      </c>
      <c r="C28" s="32">
        <v>1</v>
      </c>
    </row>
    <row r="29" spans="1:3" ht="15" customHeight="1">
      <c r="A29" s="28">
        <v>26</v>
      </c>
      <c r="B29" s="29" t="s">
        <v>31</v>
      </c>
      <c r="C29" s="32">
        <v>1</v>
      </c>
    </row>
    <row r="30" spans="1:3" ht="15" customHeight="1">
      <c r="A30" s="28">
        <v>27</v>
      </c>
      <c r="B30" s="29" t="s">
        <v>189</v>
      </c>
      <c r="C30" s="32">
        <v>1</v>
      </c>
    </row>
    <row r="31" spans="1:3" ht="15" customHeight="1">
      <c r="A31" s="28">
        <v>28</v>
      </c>
      <c r="B31" s="29" t="s">
        <v>187</v>
      </c>
      <c r="C31" s="32">
        <v>1</v>
      </c>
    </row>
    <row r="32" spans="1:3" ht="15" customHeight="1">
      <c r="A32" s="28">
        <v>29</v>
      </c>
      <c r="B32" s="29" t="s">
        <v>42</v>
      </c>
      <c r="C32" s="32">
        <v>1</v>
      </c>
    </row>
    <row r="33" spans="1:3" ht="15" customHeight="1" thickBot="1">
      <c r="A33" s="30">
        <v>30</v>
      </c>
      <c r="B33" s="31" t="s">
        <v>184</v>
      </c>
      <c r="C33" s="33">
        <v>1</v>
      </c>
    </row>
    <row r="34" ht="12.75">
      <c r="C34" s="4">
        <f>SUM(C4:C33)</f>
        <v>87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2009-10-27T12:54:15Z</dcterms:modified>
  <cp:category/>
  <cp:version/>
  <cp:contentType/>
  <cp:contentStatus/>
</cp:coreProperties>
</file>