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<sst xmlns="http://schemas.openxmlformats.org/spreadsheetml/2006/main" count="367" uniqueCount="203">
  <si>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</si>
  <si>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</si>
  <si>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</si>
  <si>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</si>
  <si>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</si>
  <si>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</si>
  <si>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</si>
  <si>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</si>
  <si>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</si>
  <si>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</si>
  <si>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</si>
  <si>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</si>
  <si>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</si>
  <si>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FABRIZIO</t>
  </si>
  <si>
    <t>SERGIO</t>
  </si>
  <si>
    <t>GIOVANNI</t>
  </si>
  <si>
    <t>DANIELE</t>
  </si>
  <si>
    <t>PAOLO</t>
  </si>
  <si>
    <t>MARCO</t>
  </si>
  <si>
    <t>ROBERTO</t>
  </si>
  <si>
    <t>MARIO</t>
  </si>
  <si>
    <t>ANTONIO</t>
  </si>
  <si>
    <t>LORENZO</t>
  </si>
  <si>
    <t>LUCA</t>
  </si>
  <si>
    <t>ALESSANDRO</t>
  </si>
  <si>
    <t>ANGELO</t>
  </si>
  <si>
    <t>MAURO</t>
  </si>
  <si>
    <t>STEFANO</t>
  </si>
  <si>
    <t>EMANUELE</t>
  </si>
  <si>
    <t>MASSIMO</t>
  </si>
  <si>
    <t>LUIGI</t>
  </si>
  <si>
    <t>CLAUDIO</t>
  </si>
  <si>
    <t>GIANLUCA</t>
  </si>
  <si>
    <t>RICCARDO</t>
  </si>
  <si>
    <t>DANTE</t>
  </si>
  <si>
    <t>FRANCESCO</t>
  </si>
  <si>
    <t>ANTONIETTA</t>
  </si>
  <si>
    <t>REMO</t>
  </si>
  <si>
    <t>FRANCO</t>
  </si>
  <si>
    <t>BIANCHI</t>
  </si>
  <si>
    <t>BERNARDO</t>
  </si>
  <si>
    <t>VITO</t>
  </si>
  <si>
    <t>GOLVELLI</t>
  </si>
  <si>
    <t>MIRCO</t>
  </si>
  <si>
    <t>GIULIANO</t>
  </si>
  <si>
    <t>SANTONI</t>
  </si>
  <si>
    <t>VALTER</t>
  </si>
  <si>
    <t>LUDOVISI</t>
  </si>
  <si>
    <t>ETTORE</t>
  </si>
  <si>
    <t>DI GIORGIO</t>
  </si>
  <si>
    <t>LEONARDO</t>
  </si>
  <si>
    <t>ALIBARDI</t>
  </si>
  <si>
    <t>TOP RUNNERS CASTELLI ROMANI</t>
  </si>
  <si>
    <t>SCALA</t>
  </si>
  <si>
    <t>VERONICA</t>
  </si>
  <si>
    <t>TIZIANO</t>
  </si>
  <si>
    <t>RCF ROMA SUD</t>
  </si>
  <si>
    <t>OSTIA ANTICA ATHLETAE</t>
  </si>
  <si>
    <t>BALZANO</t>
  </si>
  <si>
    <t>MARATHON CLUB ROMA</t>
  </si>
  <si>
    <t>VALERI</t>
  </si>
  <si>
    <t>ENRICO</t>
  </si>
  <si>
    <t>MARINO</t>
  </si>
  <si>
    <t>MASSARI</t>
  </si>
  <si>
    <t>DI CLEMENTE</t>
  </si>
  <si>
    <t>B</t>
  </si>
  <si>
    <t>ATLETICA ANZIO</t>
  </si>
  <si>
    <t>CAMILLONI</t>
  </si>
  <si>
    <t>F</t>
  </si>
  <si>
    <t>PARKS TRAIL</t>
  </si>
  <si>
    <t>BELARDINI</t>
  </si>
  <si>
    <t>D</t>
  </si>
  <si>
    <t>ATLETICA AMATORI VELLETRI</t>
  </si>
  <si>
    <t>LUCCI</t>
  </si>
  <si>
    <t>GIANPIETRO</t>
  </si>
  <si>
    <t>ECOMARATONA DEI MONTI CIMINI</t>
  </si>
  <si>
    <t>CORRADO</t>
  </si>
  <si>
    <t>E</t>
  </si>
  <si>
    <t>A.S.D. PLUS ULTRA</t>
  </si>
  <si>
    <t>GIUSTI</t>
  </si>
  <si>
    <t>LBM SPORT</t>
  </si>
  <si>
    <t>COSCIOTTI</t>
  </si>
  <si>
    <t>C</t>
  </si>
  <si>
    <t>SPORT EMOTION</t>
  </si>
  <si>
    <t>DI COSIMO</t>
  </si>
  <si>
    <t>A</t>
  </si>
  <si>
    <t>FREE RUNNERS</t>
  </si>
  <si>
    <t>NUOVA ATLETICA ISERNIA</t>
  </si>
  <si>
    <t>TROMBETTA</t>
  </si>
  <si>
    <t>G.M.S. SUBIACO</t>
  </si>
  <si>
    <t>SILVA</t>
  </si>
  <si>
    <t/>
  </si>
  <si>
    <t>GENTILINI</t>
  </si>
  <si>
    <t>VLADIMIRO</t>
  </si>
  <si>
    <t>ATLETICA ROCCA DI PAPA</t>
  </si>
  <si>
    <t>NASCIMBEN</t>
  </si>
  <si>
    <t>SIMONE PIETRO</t>
  </si>
  <si>
    <t>SCHIRÒ</t>
  </si>
  <si>
    <t>COLIPI</t>
  </si>
  <si>
    <t>ATINA TRAIL RUNNING</t>
  </si>
  <si>
    <t>PICCIONI</t>
  </si>
  <si>
    <t>COLUCCIELLO</t>
  </si>
  <si>
    <t>G</t>
  </si>
  <si>
    <t>MACCHERINI</t>
  </si>
  <si>
    <t>TATIANA</t>
  </si>
  <si>
    <t>N</t>
  </si>
  <si>
    <t>AVIS FOIANO</t>
  </si>
  <si>
    <t>BIANCUCCI</t>
  </si>
  <si>
    <t>MARIOTTI</t>
  </si>
  <si>
    <t>LAZIO SUD EST</t>
  </si>
  <si>
    <t>CANNUCCIA</t>
  </si>
  <si>
    <t>MARIA TERESA</t>
  </si>
  <si>
    <t>RUNNING EVOLUTION</t>
  </si>
  <si>
    <t>MORONI</t>
  </si>
  <si>
    <t>TANDA</t>
  </si>
  <si>
    <t>GALIENI</t>
  </si>
  <si>
    <t>SILVESTRO</t>
  </si>
  <si>
    <t>ATLETICA VITA</t>
  </si>
  <si>
    <t>CECCHINI</t>
  </si>
  <si>
    <t>MARA</t>
  </si>
  <si>
    <t>SPADARO</t>
  </si>
  <si>
    <t>ROMA ROAD RUNNERS CLUB</t>
  </si>
  <si>
    <t>PROFILI</t>
  </si>
  <si>
    <t>TRAIL ADVENTURE MARCHE</t>
  </si>
  <si>
    <t>CURTOTTI</t>
  </si>
  <si>
    <t>DONATO DOMENICO</t>
  </si>
  <si>
    <t>AMATORI VESUVIO</t>
  </si>
  <si>
    <t>CAMPELLI</t>
  </si>
  <si>
    <t>ITALO</t>
  </si>
  <si>
    <t>POLISPORTIVA CANDIA ANCONA</t>
  </si>
  <si>
    <t>PIERLUIGI</t>
  </si>
  <si>
    <t>RODOLFO</t>
  </si>
  <si>
    <t>RUN FOR FUN</t>
  </si>
  <si>
    <t>H</t>
  </si>
  <si>
    <t>CENTRO FITNESS MONTELLO</t>
  </si>
  <si>
    <t>DIGIANNANTONIO</t>
  </si>
  <si>
    <t>CASTELLUCCI</t>
  </si>
  <si>
    <t>ANTONINO</t>
  </si>
  <si>
    <t>QUATTROCCHI</t>
  </si>
  <si>
    <t>ORIANA</t>
  </si>
  <si>
    <t>M</t>
  </si>
  <si>
    <t>ZAPPITELLI</t>
  </si>
  <si>
    <t>GIOVANNA</t>
  </si>
  <si>
    <t>O</t>
  </si>
  <si>
    <t>RUNNERS BERGAMO</t>
  </si>
  <si>
    <t>MASSARO</t>
  </si>
  <si>
    <t>RANIERI</t>
  </si>
  <si>
    <t>GIANFRANCESCO</t>
  </si>
  <si>
    <t>ATLETICO MONTEROTONDO</t>
  </si>
  <si>
    <t>TORRI</t>
  </si>
  <si>
    <t>TIBUR ECOTRAIL</t>
  </si>
  <si>
    <t>VACCARO</t>
  </si>
  <si>
    <t>CLARA</t>
  </si>
  <si>
    <t>ZUCCARINO</t>
  </si>
  <si>
    <t>GUIDOBALDI</t>
  </si>
  <si>
    <t>CAVALAGLI</t>
  </si>
  <si>
    <t>GENOVESE</t>
  </si>
  <si>
    <t>MERI</t>
  </si>
  <si>
    <t>PERRONE CAPANO</t>
  </si>
  <si>
    <t>PRATESI</t>
  </si>
  <si>
    <t>CARNEVALI</t>
  </si>
  <si>
    <t>MICOZZI</t>
  </si>
  <si>
    <t>G.S. CAT SPORT</t>
  </si>
  <si>
    <t>VIGNA</t>
  </si>
  <si>
    <t>CIARLA</t>
  </si>
  <si>
    <t>ALBERTA</t>
  </si>
  <si>
    <t>P</t>
  </si>
  <si>
    <t>MARTORANA</t>
  </si>
  <si>
    <t>ABBADIA SAN SALVATORE</t>
  </si>
  <si>
    <t>PELLICONI</t>
  </si>
  <si>
    <t>MEOLI</t>
  </si>
  <si>
    <t>ALESSANDRA</t>
  </si>
  <si>
    <t>TARALLO</t>
  </si>
  <si>
    <t>IMPERI</t>
  </si>
  <si>
    <t>PIETRO PAOLO</t>
  </si>
  <si>
    <t>ARIAS</t>
  </si>
  <si>
    <t>TAMARA HAYDE</t>
  </si>
  <si>
    <t>NORCIA</t>
  </si>
  <si>
    <t>OLIMPIA ATLETICA NETTUNO</t>
  </si>
  <si>
    <t>MOVIMENTI</t>
  </si>
  <si>
    <t>DI COSTANZO</t>
  </si>
  <si>
    <t>ENEA</t>
  </si>
  <si>
    <t>CIARDIELLO</t>
  </si>
  <si>
    <t>D'ANGELO</t>
  </si>
  <si>
    <t>PODISTI MARATONA DI ROMA</t>
  </si>
  <si>
    <t>LAUDATI</t>
  </si>
  <si>
    <t>VILLACORTA PAIMA</t>
  </si>
  <si>
    <t>FIRMANI</t>
  </si>
  <si>
    <t>TRAIL DEI DUE LAGHI</t>
  </si>
  <si>
    <t>TOGNI</t>
  </si>
  <si>
    <t>DOMINICI</t>
  </si>
  <si>
    <t>ELIO</t>
  </si>
  <si>
    <t>L</t>
  </si>
  <si>
    <t>CREMISI</t>
  </si>
  <si>
    <t>IOLANDA</t>
  </si>
  <si>
    <t>SOBRINO</t>
  </si>
  <si>
    <t>GIAN PAOLO</t>
  </si>
  <si>
    <t>PAPALINI</t>
  </si>
  <si>
    <t>Ultra Trail dei Monti Simbruini</t>
  </si>
  <si>
    <t>A.S.D. PODISTICA SOLIDARIETÀ</t>
  </si>
  <si>
    <t>INDIVIDUALE</t>
  </si>
  <si>
    <t>Monte Livata - Subiaco (RM) Italia - Domenica 06/07/2014</t>
  </si>
  <si>
    <t xml:space="preserve">1ª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</si>
</sst>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51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27" customWidth="1"/>
    <col min="7" max="7" width="10.7109375" style="2" customWidth="1"/>
    <col min="8" max="10" width="10.7109375" style="1" customWidth="1"/>
  </cols>
  <sheetData>
    <row r="1" spans="1:10" ht="45" customHeight="1">
      <c r="A1" s="28" t="s">
        <v>198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202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201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57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6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47</v>
      </c>
      <c r="C5" s="17" t="s">
        <v>28</v>
      </c>
      <c r="D5" s="12" t="s">
        <v>65</v>
      </c>
      <c r="E5" s="17" t="s">
        <v>66</v>
      </c>
      <c r="F5" s="24">
        <v>0.2938773148148148</v>
      </c>
      <c r="G5" s="24">
        <v>0.2938773148148148</v>
      </c>
      <c r="H5" s="12" t="str">
        <f aca="true" t="shared" si="0" ref="H5:H33">TEXT(INT((HOUR(G5)*3600+MINUTE(G5)*60+SECOND(G5))/$J$3/60),"0")&amp;"."&amp;TEXT(MOD((HOUR(G5)*3600+MINUTE(G5)*60+SECOND(G5))/$J$3,60),"00")&amp;"/km"</f>
        <v>7.25/km</v>
      </c>
      <c r="I5" s="24">
        <f aca="true" t="shared" si="1" ref="I5:I33">G5-$G$5</f>
        <v>0</v>
      </c>
      <c r="J5" s="24">
        <f>G5-INDEX($G$5:$G$86,MATCH(D5,$D$5:$D$86,0))</f>
        <v>0</v>
      </c>
    </row>
    <row r="6" spans="1:10" s="10" customFormat="1" ht="15" customHeight="1">
      <c r="A6" s="13">
        <v>2</v>
      </c>
      <c r="B6" s="18" t="s">
        <v>67</v>
      </c>
      <c r="C6" s="18" t="s">
        <v>50</v>
      </c>
      <c r="D6" s="13" t="s">
        <v>68</v>
      </c>
      <c r="E6" s="18" t="s">
        <v>69</v>
      </c>
      <c r="F6" s="14">
        <v>0.3196643518518519</v>
      </c>
      <c r="G6" s="14">
        <v>0.3196643518518519</v>
      </c>
      <c r="H6" s="13" t="str">
        <f t="shared" si="0"/>
        <v>8.05/km</v>
      </c>
      <c r="I6" s="14">
        <f t="shared" si="1"/>
        <v>0.025787037037037053</v>
      </c>
      <c r="J6" s="14">
        <f>G6-INDEX($G$5:$G$86,MATCH(D6,$D$5:$D$86,0))</f>
        <v>0</v>
      </c>
    </row>
    <row r="7" spans="1:10" s="10" customFormat="1" ht="15" customHeight="1">
      <c r="A7" s="13">
        <v>3</v>
      </c>
      <c r="B7" s="18" t="s">
        <v>70</v>
      </c>
      <c r="C7" s="18" t="s">
        <v>32</v>
      </c>
      <c r="D7" s="13" t="s">
        <v>71</v>
      </c>
      <c r="E7" s="18" t="s">
        <v>72</v>
      </c>
      <c r="F7" s="14">
        <v>0.32133101851851853</v>
      </c>
      <c r="G7" s="14">
        <v>0.32133101851851853</v>
      </c>
      <c r="H7" s="13" t="str">
        <f t="shared" si="0"/>
        <v>8.07/km</v>
      </c>
      <c r="I7" s="14">
        <f t="shared" si="1"/>
        <v>0.027453703703703702</v>
      </c>
      <c r="J7" s="14">
        <f>G7-INDEX($G$5:$G$86,MATCH(D7,$D$5:$D$86,0))</f>
        <v>0</v>
      </c>
    </row>
    <row r="8" spans="1:10" s="10" customFormat="1" ht="15" customHeight="1">
      <c r="A8" s="13">
        <v>4</v>
      </c>
      <c r="B8" s="18" t="s">
        <v>73</v>
      </c>
      <c r="C8" s="18" t="s">
        <v>74</v>
      </c>
      <c r="D8" s="13" t="s">
        <v>68</v>
      </c>
      <c r="E8" s="18" t="s">
        <v>75</v>
      </c>
      <c r="F8" s="14">
        <v>0.32891203703703703</v>
      </c>
      <c r="G8" s="14">
        <v>0.32891203703703703</v>
      </c>
      <c r="H8" s="13" t="str">
        <f t="shared" si="0"/>
        <v>8.19/km</v>
      </c>
      <c r="I8" s="14">
        <f t="shared" si="1"/>
        <v>0.0350347222222222</v>
      </c>
      <c r="J8" s="14">
        <f>G8-INDEX($G$5:$G$86,MATCH(D8,$D$5:$D$86,0))</f>
        <v>0.00924768518518515</v>
      </c>
    </row>
    <row r="9" spans="1:10" s="10" customFormat="1" ht="15" customHeight="1">
      <c r="A9" s="13">
        <v>5</v>
      </c>
      <c r="B9" s="18" t="s">
        <v>76</v>
      </c>
      <c r="C9" s="18" t="s">
        <v>27</v>
      </c>
      <c r="D9" s="13" t="s">
        <v>77</v>
      </c>
      <c r="E9" s="18" t="s">
        <v>78</v>
      </c>
      <c r="F9" s="14">
        <v>0.33672453703703703</v>
      </c>
      <c r="G9" s="14">
        <v>0.33672453703703703</v>
      </c>
      <c r="H9" s="13" t="str">
        <f t="shared" si="0"/>
        <v>8.30/km</v>
      </c>
      <c r="I9" s="14">
        <f t="shared" si="1"/>
        <v>0.0428472222222222</v>
      </c>
      <c r="J9" s="14">
        <f>G9-INDEX($G$5:$G$86,MATCH(D9,$D$5:$D$86,0))</f>
        <v>0</v>
      </c>
    </row>
    <row r="10" spans="1:10" s="10" customFormat="1" ht="15" customHeight="1">
      <c r="A10" s="13">
        <v>6</v>
      </c>
      <c r="B10" s="18" t="s">
        <v>79</v>
      </c>
      <c r="C10" s="18" t="s">
        <v>18</v>
      </c>
      <c r="D10" s="13" t="s">
        <v>65</v>
      </c>
      <c r="E10" s="18" t="s">
        <v>80</v>
      </c>
      <c r="F10" s="14">
        <v>0.34096064814814814</v>
      </c>
      <c r="G10" s="14">
        <v>0.34096064814814814</v>
      </c>
      <c r="H10" s="13" t="str">
        <f t="shared" si="0"/>
        <v>8.37/km</v>
      </c>
      <c r="I10" s="14">
        <f t="shared" si="1"/>
        <v>0.04708333333333331</v>
      </c>
      <c r="J10" s="14">
        <f>G10-INDEX($G$5:$G$86,MATCH(D10,$D$5:$D$86,0))</f>
        <v>0.04708333333333331</v>
      </c>
    </row>
    <row r="11" spans="1:10" s="10" customFormat="1" ht="15" customHeight="1">
      <c r="A11" s="13">
        <v>7</v>
      </c>
      <c r="B11" s="18" t="s">
        <v>81</v>
      </c>
      <c r="C11" s="18" t="s">
        <v>23</v>
      </c>
      <c r="D11" s="13" t="s">
        <v>82</v>
      </c>
      <c r="E11" s="18" t="s">
        <v>83</v>
      </c>
      <c r="F11" s="14">
        <v>0.3436689814814815</v>
      </c>
      <c r="G11" s="14">
        <v>0.3436689814814815</v>
      </c>
      <c r="H11" s="13" t="str">
        <f t="shared" si="0"/>
        <v>8.41/km</v>
      </c>
      <c r="I11" s="14">
        <f t="shared" si="1"/>
        <v>0.04979166666666668</v>
      </c>
      <c r="J11" s="14">
        <f>G11-INDEX($G$5:$G$86,MATCH(D11,$D$5:$D$86,0))</f>
        <v>0</v>
      </c>
    </row>
    <row r="12" spans="1:10" s="10" customFormat="1" ht="15" customHeight="1">
      <c r="A12" s="13">
        <v>8</v>
      </c>
      <c r="B12" s="18" t="s">
        <v>84</v>
      </c>
      <c r="C12" s="18" t="s">
        <v>61</v>
      </c>
      <c r="D12" s="13" t="s">
        <v>85</v>
      </c>
      <c r="E12" s="18" t="s">
        <v>86</v>
      </c>
      <c r="F12" s="14">
        <v>0.34930555555555554</v>
      </c>
      <c r="G12" s="14">
        <v>0.34930555555555554</v>
      </c>
      <c r="H12" s="13" t="str">
        <f t="shared" si="0"/>
        <v>8.49/km</v>
      </c>
      <c r="I12" s="14">
        <f t="shared" si="1"/>
        <v>0.05542824074074071</v>
      </c>
      <c r="J12" s="14">
        <f>G12-INDEX($G$5:$G$86,MATCH(D12,$D$5:$D$86,0))</f>
        <v>0</v>
      </c>
    </row>
    <row r="13" spans="1:10" s="10" customFormat="1" ht="15" customHeight="1">
      <c r="A13" s="13">
        <v>9</v>
      </c>
      <c r="B13" s="18" t="s">
        <v>40</v>
      </c>
      <c r="C13" s="18" t="s">
        <v>37</v>
      </c>
      <c r="D13" s="13" t="s">
        <v>77</v>
      </c>
      <c r="E13" s="18" t="s">
        <v>87</v>
      </c>
      <c r="F13" s="14">
        <v>0.35391203703703705</v>
      </c>
      <c r="G13" s="14">
        <v>0.35391203703703705</v>
      </c>
      <c r="H13" s="13" t="str">
        <f t="shared" si="0"/>
        <v>8.56/km</v>
      </c>
      <c r="I13" s="14">
        <f t="shared" si="1"/>
        <v>0.060034722222222225</v>
      </c>
      <c r="J13" s="14">
        <f>G13-INDEX($G$5:$G$86,MATCH(D13,$D$5:$D$86,0))</f>
        <v>0.017187500000000022</v>
      </c>
    </row>
    <row r="14" spans="1:10" s="10" customFormat="1" ht="15" customHeight="1">
      <c r="A14" s="13">
        <v>10</v>
      </c>
      <c r="B14" s="18" t="s">
        <v>88</v>
      </c>
      <c r="C14" s="18" t="s">
        <v>19</v>
      </c>
      <c r="D14" s="13" t="s">
        <v>71</v>
      </c>
      <c r="E14" s="18" t="s">
        <v>89</v>
      </c>
      <c r="F14" s="14">
        <v>0.3590162037037037</v>
      </c>
      <c r="G14" s="14">
        <v>0.3590162037037037</v>
      </c>
      <c r="H14" s="13" t="str">
        <f t="shared" si="0"/>
        <v>9.04/km</v>
      </c>
      <c r="I14" s="14">
        <f t="shared" si="1"/>
        <v>0.06513888888888886</v>
      </c>
      <c r="J14" s="14">
        <f>G14-INDEX($G$5:$G$86,MATCH(D14,$D$5:$D$86,0))</f>
        <v>0.037685185185185155</v>
      </c>
    </row>
    <row r="15" spans="1:10" s="10" customFormat="1" ht="15" customHeight="1">
      <c r="A15" s="13">
        <v>11</v>
      </c>
      <c r="B15" s="18" t="s">
        <v>90</v>
      </c>
      <c r="C15" s="18" t="s">
        <v>33</v>
      </c>
      <c r="D15" s="13" t="s">
        <v>68</v>
      </c>
      <c r="E15" s="18" t="s">
        <v>91</v>
      </c>
      <c r="F15" s="14">
        <v>0.36109953703703707</v>
      </c>
      <c r="G15" s="14">
        <v>0.36109953703703707</v>
      </c>
      <c r="H15" s="13" t="str">
        <f t="shared" si="0"/>
        <v>9.07/km</v>
      </c>
      <c r="I15" s="14">
        <f t="shared" si="1"/>
        <v>0.06722222222222224</v>
      </c>
      <c r="J15" s="14">
        <f>G15-INDEX($G$5:$G$86,MATCH(D15,$D$5:$D$86,0))</f>
        <v>0.041435185185185186</v>
      </c>
    </row>
    <row r="16" spans="1:10" s="10" customFormat="1" ht="15" customHeight="1">
      <c r="A16" s="13">
        <v>12</v>
      </c>
      <c r="B16" s="18" t="s">
        <v>92</v>
      </c>
      <c r="C16" s="18" t="s">
        <v>93</v>
      </c>
      <c r="D16" s="13" t="s">
        <v>71</v>
      </c>
      <c r="E16" s="18" t="s">
        <v>94</v>
      </c>
      <c r="F16" s="14">
        <v>0.36210648148148145</v>
      </c>
      <c r="G16" s="14">
        <v>0.36210648148148145</v>
      </c>
      <c r="H16" s="13" t="str">
        <f t="shared" si="0"/>
        <v>9.09/km</v>
      </c>
      <c r="I16" s="14">
        <f t="shared" si="1"/>
        <v>0.06822916666666662</v>
      </c>
      <c r="J16" s="14">
        <f>G16-INDEX($G$5:$G$86,MATCH(D16,$D$5:$D$86,0))</f>
        <v>0.040775462962962916</v>
      </c>
    </row>
    <row r="17" spans="1:10" s="10" customFormat="1" ht="15" customHeight="1">
      <c r="A17" s="20">
        <v>13</v>
      </c>
      <c r="B17" s="23" t="s">
        <v>95</v>
      </c>
      <c r="C17" s="23" t="s">
        <v>96</v>
      </c>
      <c r="D17" s="20" t="s">
        <v>68</v>
      </c>
      <c r="E17" s="23" t="s">
        <v>199</v>
      </c>
      <c r="F17" s="25">
        <v>0.36789351851851854</v>
      </c>
      <c r="G17" s="25">
        <v>0.36789351851851854</v>
      </c>
      <c r="H17" s="20" t="str">
        <f t="shared" si="0"/>
        <v>9.18/km</v>
      </c>
      <c r="I17" s="25">
        <f t="shared" si="1"/>
        <v>0.07401620370370371</v>
      </c>
      <c r="J17" s="25">
        <f>G17-INDEX($G$5:$G$86,MATCH(D17,$D$5:$D$86,0))</f>
        <v>0.048229166666666656</v>
      </c>
    </row>
    <row r="18" spans="1:10" s="10" customFormat="1" ht="15" customHeight="1">
      <c r="A18" s="13">
        <v>14</v>
      </c>
      <c r="B18" s="18" t="s">
        <v>97</v>
      </c>
      <c r="C18" s="18" t="s">
        <v>76</v>
      </c>
      <c r="D18" s="13" t="s">
        <v>68</v>
      </c>
      <c r="E18" s="18" t="s">
        <v>80</v>
      </c>
      <c r="F18" s="14">
        <v>0.3752199074074074</v>
      </c>
      <c r="G18" s="14">
        <v>0.3752199074074074</v>
      </c>
      <c r="H18" s="13" t="str">
        <f t="shared" si="0"/>
        <v>9.29/km</v>
      </c>
      <c r="I18" s="14">
        <f t="shared" si="1"/>
        <v>0.08134259259259258</v>
      </c>
      <c r="J18" s="14">
        <f>G18-INDEX($G$5:$G$86,MATCH(D18,$D$5:$D$86,0))</f>
        <v>0.055555555555555525</v>
      </c>
    </row>
    <row r="19" spans="1:10" s="10" customFormat="1" ht="15" customHeight="1">
      <c r="A19" s="13">
        <v>15</v>
      </c>
      <c r="B19" s="18" t="s">
        <v>98</v>
      </c>
      <c r="C19" s="18" t="s">
        <v>15</v>
      </c>
      <c r="D19" s="13" t="s">
        <v>77</v>
      </c>
      <c r="E19" s="18" t="s">
        <v>99</v>
      </c>
      <c r="F19" s="14">
        <v>0.3765740740740741</v>
      </c>
      <c r="G19" s="14">
        <v>0.3765740740740741</v>
      </c>
      <c r="H19" s="13" t="str">
        <f t="shared" si="0"/>
        <v>9.31/km</v>
      </c>
      <c r="I19" s="14">
        <f t="shared" si="1"/>
        <v>0.08269675925925929</v>
      </c>
      <c r="J19" s="14">
        <f>G19-INDEX($G$5:$G$86,MATCH(D19,$D$5:$D$86,0))</f>
        <v>0.039849537037037086</v>
      </c>
    </row>
    <row r="20" spans="1:10" s="10" customFormat="1" ht="15" customHeight="1">
      <c r="A20" s="20">
        <v>16</v>
      </c>
      <c r="B20" s="23" t="s">
        <v>100</v>
      </c>
      <c r="C20" s="23" t="s">
        <v>38</v>
      </c>
      <c r="D20" s="20" t="s">
        <v>68</v>
      </c>
      <c r="E20" s="23" t="s">
        <v>199</v>
      </c>
      <c r="F20" s="25">
        <v>0.37863425925925925</v>
      </c>
      <c r="G20" s="25">
        <v>0.37863425925925925</v>
      </c>
      <c r="H20" s="20" t="str">
        <f t="shared" si="0"/>
        <v>9.34/km</v>
      </c>
      <c r="I20" s="25">
        <f t="shared" si="1"/>
        <v>0.08475694444444443</v>
      </c>
      <c r="J20" s="25">
        <f>G20-INDEX($G$5:$G$86,MATCH(D20,$D$5:$D$86,0))</f>
        <v>0.058969907407407374</v>
      </c>
    </row>
    <row r="21" spans="1:10" s="10" customFormat="1" ht="15" customHeight="1">
      <c r="A21" s="13">
        <v>17</v>
      </c>
      <c r="B21" s="18" t="s">
        <v>101</v>
      </c>
      <c r="C21" s="18" t="s">
        <v>25</v>
      </c>
      <c r="D21" s="13" t="s">
        <v>102</v>
      </c>
      <c r="E21" s="18" t="s">
        <v>72</v>
      </c>
      <c r="F21" s="14">
        <v>0.3791550925925926</v>
      </c>
      <c r="G21" s="14">
        <v>0.3791550925925926</v>
      </c>
      <c r="H21" s="13" t="str">
        <f t="shared" si="0"/>
        <v>9.35/km</v>
      </c>
      <c r="I21" s="14">
        <f t="shared" si="1"/>
        <v>0.08527777777777779</v>
      </c>
      <c r="J21" s="14">
        <f>G21-INDEX($G$5:$G$86,MATCH(D21,$D$5:$D$86,0))</f>
        <v>0</v>
      </c>
    </row>
    <row r="22" spans="1:10" s="10" customFormat="1" ht="15" customHeight="1">
      <c r="A22" s="13">
        <v>18</v>
      </c>
      <c r="B22" s="18" t="s">
        <v>103</v>
      </c>
      <c r="C22" s="18" t="s">
        <v>104</v>
      </c>
      <c r="D22" s="13" t="s">
        <v>105</v>
      </c>
      <c r="E22" s="18" t="s">
        <v>106</v>
      </c>
      <c r="F22" s="14">
        <v>0.38319444444444445</v>
      </c>
      <c r="G22" s="14">
        <v>0.38319444444444445</v>
      </c>
      <c r="H22" s="13" t="str">
        <f t="shared" si="0"/>
        <v>9.41/km</v>
      </c>
      <c r="I22" s="14">
        <f t="shared" si="1"/>
        <v>0.08931712962962962</v>
      </c>
      <c r="J22" s="14">
        <f>G22-INDEX($G$5:$G$86,MATCH(D22,$D$5:$D$86,0))</f>
        <v>0</v>
      </c>
    </row>
    <row r="23" spans="1:10" s="10" customFormat="1" ht="15" customHeight="1">
      <c r="A23" s="13">
        <v>19</v>
      </c>
      <c r="B23" s="18" t="s">
        <v>107</v>
      </c>
      <c r="C23" s="18" t="s">
        <v>35</v>
      </c>
      <c r="D23" s="13" t="s">
        <v>71</v>
      </c>
      <c r="E23" s="18" t="s">
        <v>56</v>
      </c>
      <c r="F23" s="14">
        <v>0.38351851851851854</v>
      </c>
      <c r="G23" s="14">
        <v>0.38351851851851854</v>
      </c>
      <c r="H23" s="13" t="str">
        <f t="shared" si="0"/>
        <v>9.41/km</v>
      </c>
      <c r="I23" s="14">
        <f t="shared" si="1"/>
        <v>0.08964120370370371</v>
      </c>
      <c r="J23" s="14">
        <f>G23-INDEX($G$5:$G$86,MATCH(D23,$D$5:$D$86,0))</f>
        <v>0.06218750000000001</v>
      </c>
    </row>
    <row r="24" spans="1:10" s="10" customFormat="1" ht="15" customHeight="1">
      <c r="A24" s="13">
        <v>20</v>
      </c>
      <c r="B24" s="18" t="s">
        <v>108</v>
      </c>
      <c r="C24" s="18" t="s">
        <v>32</v>
      </c>
      <c r="D24" s="13" t="s">
        <v>77</v>
      </c>
      <c r="E24" s="18" t="s">
        <v>109</v>
      </c>
      <c r="F24" s="14">
        <v>0.39155092592592594</v>
      </c>
      <c r="G24" s="14">
        <v>0.39155092592592594</v>
      </c>
      <c r="H24" s="13" t="str">
        <f t="shared" si="0"/>
        <v>9.54/km</v>
      </c>
      <c r="I24" s="14">
        <f t="shared" si="1"/>
        <v>0.09767361111111111</v>
      </c>
      <c r="J24" s="14">
        <f>G24-INDEX($G$5:$G$86,MATCH(D24,$D$5:$D$86,0))</f>
        <v>0.05482638888888891</v>
      </c>
    </row>
    <row r="25" spans="1:10" s="10" customFormat="1" ht="15" customHeight="1">
      <c r="A25" s="13">
        <v>21</v>
      </c>
      <c r="B25" s="18" t="s">
        <v>110</v>
      </c>
      <c r="C25" s="18" t="s">
        <v>111</v>
      </c>
      <c r="D25" s="13" t="s">
        <v>105</v>
      </c>
      <c r="E25" s="18" t="s">
        <v>112</v>
      </c>
      <c r="F25" s="14">
        <v>0.39156250000000004</v>
      </c>
      <c r="G25" s="14">
        <v>0.39156250000000004</v>
      </c>
      <c r="H25" s="13" t="str">
        <f t="shared" si="0"/>
        <v>9.54/km</v>
      </c>
      <c r="I25" s="14">
        <f t="shared" si="1"/>
        <v>0.09768518518518521</v>
      </c>
      <c r="J25" s="14">
        <f>G25-INDEX($G$5:$G$86,MATCH(D25,$D$5:$D$86,0))</f>
        <v>0.008368055555555587</v>
      </c>
    </row>
    <row r="26" spans="1:10" s="10" customFormat="1" ht="15" customHeight="1">
      <c r="A26" s="13">
        <v>22</v>
      </c>
      <c r="B26" s="18" t="s">
        <v>113</v>
      </c>
      <c r="C26" s="18" t="s">
        <v>23</v>
      </c>
      <c r="D26" s="13" t="s">
        <v>65</v>
      </c>
      <c r="E26" s="18" t="s">
        <v>86</v>
      </c>
      <c r="F26" s="14">
        <v>0.3977430555555555</v>
      </c>
      <c r="G26" s="14">
        <v>0.3977430555555555</v>
      </c>
      <c r="H26" s="13" t="str">
        <f t="shared" si="0"/>
        <v>10.03/km</v>
      </c>
      <c r="I26" s="14">
        <f t="shared" si="1"/>
        <v>0.10386574074074068</v>
      </c>
      <c r="J26" s="14">
        <f>G26-INDEX($G$5:$G$86,MATCH(D26,$D$5:$D$86,0))</f>
        <v>0.10386574074074068</v>
      </c>
    </row>
    <row r="27" spans="1:10" s="10" customFormat="1" ht="15" customHeight="1">
      <c r="A27" s="20">
        <v>23</v>
      </c>
      <c r="B27" s="23" t="s">
        <v>114</v>
      </c>
      <c r="C27" s="23" t="s">
        <v>13</v>
      </c>
      <c r="D27" s="20" t="s">
        <v>82</v>
      </c>
      <c r="E27" s="23" t="s">
        <v>199</v>
      </c>
      <c r="F27" s="25">
        <v>0.39928240740740745</v>
      </c>
      <c r="G27" s="25">
        <v>0.39928240740740745</v>
      </c>
      <c r="H27" s="20" t="str">
        <f t="shared" si="0"/>
        <v>10.05/km</v>
      </c>
      <c r="I27" s="25">
        <f t="shared" si="1"/>
        <v>0.10540509259259262</v>
      </c>
      <c r="J27" s="25">
        <f>G27-INDEX($G$5:$G$86,MATCH(D27,$D$5:$D$86,0))</f>
        <v>0.05561342592592594</v>
      </c>
    </row>
    <row r="28" spans="1:10" s="11" customFormat="1" ht="15" customHeight="1">
      <c r="A28" s="13">
        <v>24</v>
      </c>
      <c r="B28" s="18" t="s">
        <v>115</v>
      </c>
      <c r="C28" s="18" t="s">
        <v>116</v>
      </c>
      <c r="D28" s="13" t="s">
        <v>102</v>
      </c>
      <c r="E28" s="18" t="s">
        <v>117</v>
      </c>
      <c r="F28" s="14">
        <v>0.4051967592592593</v>
      </c>
      <c r="G28" s="14">
        <v>0.4051967592592593</v>
      </c>
      <c r="H28" s="13" t="str">
        <f t="shared" si="0"/>
        <v>10.14/km</v>
      </c>
      <c r="I28" s="14">
        <f t="shared" si="1"/>
        <v>0.11131944444444447</v>
      </c>
      <c r="J28" s="14">
        <f>G28-INDEX($G$5:$G$86,MATCH(D28,$D$5:$D$86,0))</f>
        <v>0.026041666666666685</v>
      </c>
    </row>
    <row r="29" spans="1:10" ht="15" customHeight="1">
      <c r="A29" s="13">
        <v>25</v>
      </c>
      <c r="B29" s="18" t="s">
        <v>118</v>
      </c>
      <c r="C29" s="18" t="s">
        <v>119</v>
      </c>
      <c r="D29" s="13" t="s">
        <v>105</v>
      </c>
      <c r="E29" s="18" t="s">
        <v>72</v>
      </c>
      <c r="F29" s="14">
        <v>0.4051967592592593</v>
      </c>
      <c r="G29" s="14">
        <v>0.4051967592592593</v>
      </c>
      <c r="H29" s="13" t="str">
        <f t="shared" si="0"/>
        <v>10.14/km</v>
      </c>
      <c r="I29" s="14">
        <f t="shared" si="1"/>
        <v>0.11131944444444447</v>
      </c>
      <c r="J29" s="14">
        <f>G29-INDEX($G$5:$G$86,MATCH(D29,$D$5:$D$86,0))</f>
        <v>0.02200231481481485</v>
      </c>
    </row>
    <row r="30" spans="1:10" ht="15" customHeight="1">
      <c r="A30" s="13">
        <v>26</v>
      </c>
      <c r="B30" s="18" t="s">
        <v>120</v>
      </c>
      <c r="C30" s="18" t="s">
        <v>27</v>
      </c>
      <c r="D30" s="13" t="s">
        <v>71</v>
      </c>
      <c r="E30" s="18" t="s">
        <v>121</v>
      </c>
      <c r="F30" s="14">
        <v>0.4051967592592593</v>
      </c>
      <c r="G30" s="14">
        <v>0.4051967592592593</v>
      </c>
      <c r="H30" s="13" t="str">
        <f t="shared" si="0"/>
        <v>10.14/km</v>
      </c>
      <c r="I30" s="14">
        <f t="shared" si="1"/>
        <v>0.11131944444444447</v>
      </c>
      <c r="J30" s="14">
        <f>G30-INDEX($G$5:$G$86,MATCH(D30,$D$5:$D$86,0))</f>
        <v>0.08386574074074077</v>
      </c>
    </row>
    <row r="31" spans="1:10" ht="15" customHeight="1">
      <c r="A31" s="13">
        <v>27</v>
      </c>
      <c r="B31" s="18" t="s">
        <v>122</v>
      </c>
      <c r="C31" s="18" t="s">
        <v>17</v>
      </c>
      <c r="D31" s="13" t="s">
        <v>102</v>
      </c>
      <c r="E31" s="18" t="s">
        <v>123</v>
      </c>
      <c r="F31" s="14">
        <v>0.4070833333333333</v>
      </c>
      <c r="G31" s="14">
        <v>0.4070833333333333</v>
      </c>
      <c r="H31" s="13" t="str">
        <f t="shared" si="0"/>
        <v>10.17/km</v>
      </c>
      <c r="I31" s="14">
        <f t="shared" si="1"/>
        <v>0.11320601851851847</v>
      </c>
      <c r="J31" s="14">
        <f>G31-INDEX($G$5:$G$86,MATCH(D31,$D$5:$D$86,0))</f>
        <v>0.027928240740740684</v>
      </c>
    </row>
    <row r="32" spans="1:10" ht="15" customHeight="1">
      <c r="A32" s="13">
        <v>28</v>
      </c>
      <c r="B32" s="18" t="s">
        <v>124</v>
      </c>
      <c r="C32" s="18" t="s">
        <v>125</v>
      </c>
      <c r="D32" s="13" t="s">
        <v>102</v>
      </c>
      <c r="E32" s="18" t="s">
        <v>126</v>
      </c>
      <c r="F32" s="14">
        <v>0.40858796296296296</v>
      </c>
      <c r="G32" s="14">
        <v>0.40858796296296296</v>
      </c>
      <c r="H32" s="13" t="str">
        <f t="shared" si="0"/>
        <v>10.19/km</v>
      </c>
      <c r="I32" s="14">
        <f t="shared" si="1"/>
        <v>0.11471064814814813</v>
      </c>
      <c r="J32" s="14">
        <f>G32-INDEX($G$5:$G$86,MATCH(D32,$D$5:$D$86,0))</f>
        <v>0.029432870370370345</v>
      </c>
    </row>
    <row r="33" spans="1:10" ht="15" customHeight="1">
      <c r="A33" s="13">
        <v>29</v>
      </c>
      <c r="B33" s="18" t="s">
        <v>127</v>
      </c>
      <c r="C33" s="18" t="s">
        <v>128</v>
      </c>
      <c r="D33" s="13" t="s">
        <v>102</v>
      </c>
      <c r="E33" s="18" t="s">
        <v>129</v>
      </c>
      <c r="F33" s="14">
        <v>0.4086111111111111</v>
      </c>
      <c r="G33" s="14">
        <v>0.4086111111111111</v>
      </c>
      <c r="H33" s="13" t="str">
        <f t="shared" si="0"/>
        <v>10.19/km</v>
      </c>
      <c r="I33" s="14">
        <f t="shared" si="1"/>
        <v>0.11473379629629626</v>
      </c>
      <c r="J33" s="14">
        <f>G33-INDEX($G$5:$G$86,MATCH(D33,$D$5:$D$86,0))</f>
        <v>0.02945601851851848</v>
      </c>
    </row>
    <row r="34" spans="1:10" ht="15" customHeight="1">
      <c r="A34" s="13">
        <v>30</v>
      </c>
      <c r="B34" s="18" t="s">
        <v>130</v>
      </c>
      <c r="C34" s="18" t="s">
        <v>131</v>
      </c>
      <c r="D34" s="13" t="s">
        <v>68</v>
      </c>
      <c r="E34" s="18" t="s">
        <v>132</v>
      </c>
      <c r="F34" s="14">
        <v>0.410625</v>
      </c>
      <c r="G34" s="14">
        <v>0.410625</v>
      </c>
      <c r="H34" s="13" t="str">
        <f aca="true" t="shared" si="2" ref="H34:H53">TEXT(INT((HOUR(G34)*3600+MINUTE(G34)*60+SECOND(G34))/$J$3/60),"0")&amp;"."&amp;TEXT(MOD((HOUR(G34)*3600+MINUTE(G34)*60+SECOND(G34))/$J$3,60),"00")&amp;"/km"</f>
        <v>10.22/km</v>
      </c>
      <c r="I34" s="14">
        <f aca="true" t="shared" si="3" ref="I34:I53">G34-$G$5</f>
        <v>0.11674768518518519</v>
      </c>
      <c r="J34" s="14">
        <f>G34-INDEX($G$5:$G$86,MATCH(D34,$D$5:$D$86,0))</f>
        <v>0.09096064814814814</v>
      </c>
    </row>
    <row r="35" spans="1:10" ht="15" customHeight="1">
      <c r="A35" s="13">
        <v>31</v>
      </c>
      <c r="B35" s="18" t="s">
        <v>64</v>
      </c>
      <c r="C35" s="18" t="s">
        <v>20</v>
      </c>
      <c r="D35" s="13" t="s">
        <v>133</v>
      </c>
      <c r="E35" s="18" t="s">
        <v>121</v>
      </c>
      <c r="F35" s="14">
        <v>0.4120949074074074</v>
      </c>
      <c r="G35" s="14">
        <v>0.4120949074074074</v>
      </c>
      <c r="H35" s="13" t="str">
        <f t="shared" si="2"/>
        <v>10.25/km</v>
      </c>
      <c r="I35" s="14">
        <f t="shared" si="3"/>
        <v>0.11821759259259257</v>
      </c>
      <c r="J35" s="14">
        <f>G35-INDEX($G$5:$G$86,MATCH(D35,$D$5:$D$86,0))</f>
        <v>0</v>
      </c>
    </row>
    <row r="36" spans="1:10" ht="15" customHeight="1">
      <c r="A36" s="13">
        <v>32</v>
      </c>
      <c r="B36" s="18" t="s">
        <v>51</v>
      </c>
      <c r="C36" s="18" t="s">
        <v>55</v>
      </c>
      <c r="D36" s="13" t="s">
        <v>71</v>
      </c>
      <c r="E36" s="18" t="s">
        <v>134</v>
      </c>
      <c r="F36" s="14">
        <v>0.41252314814814817</v>
      </c>
      <c r="G36" s="14">
        <v>0.41252314814814817</v>
      </c>
      <c r="H36" s="13" t="str">
        <f t="shared" si="2"/>
        <v>10.25/km</v>
      </c>
      <c r="I36" s="14">
        <f t="shared" si="3"/>
        <v>0.11864583333333334</v>
      </c>
      <c r="J36" s="14">
        <f>G36-INDEX($G$5:$G$86,MATCH(D36,$D$5:$D$86,0))</f>
        <v>0.09119212962962964</v>
      </c>
    </row>
    <row r="37" spans="1:10" ht="15" customHeight="1">
      <c r="A37" s="13">
        <v>33</v>
      </c>
      <c r="B37" s="18" t="s">
        <v>135</v>
      </c>
      <c r="C37" s="18" t="s">
        <v>32</v>
      </c>
      <c r="D37" s="13" t="s">
        <v>77</v>
      </c>
      <c r="E37" s="18" t="s">
        <v>89</v>
      </c>
      <c r="F37" s="14">
        <v>0.4159490740740741</v>
      </c>
      <c r="G37" s="14">
        <v>0.4159490740740741</v>
      </c>
      <c r="H37" s="13" t="str">
        <f t="shared" si="2"/>
        <v>10.30/km</v>
      </c>
      <c r="I37" s="14">
        <f t="shared" si="3"/>
        <v>0.12207175925925928</v>
      </c>
      <c r="J37" s="14">
        <f>G37-INDEX($G$5:$G$86,MATCH(D37,$D$5:$D$86,0))</f>
        <v>0.07922453703703708</v>
      </c>
    </row>
    <row r="38" spans="1:10" ht="15" customHeight="1">
      <c r="A38" s="13">
        <v>34</v>
      </c>
      <c r="B38" s="18" t="s">
        <v>63</v>
      </c>
      <c r="C38" s="18" t="s">
        <v>34</v>
      </c>
      <c r="D38" s="13" t="s">
        <v>133</v>
      </c>
      <c r="E38" s="18" t="s">
        <v>123</v>
      </c>
      <c r="F38" s="14">
        <v>0.4190509259259259</v>
      </c>
      <c r="G38" s="14">
        <v>0.4190509259259259</v>
      </c>
      <c r="H38" s="13" t="str">
        <f t="shared" si="2"/>
        <v>10.35/km</v>
      </c>
      <c r="I38" s="14">
        <f t="shared" si="3"/>
        <v>0.12517361111111108</v>
      </c>
      <c r="J38" s="14">
        <f>G38-INDEX($G$5:$G$86,MATCH(D38,$D$5:$D$86,0))</f>
        <v>0.006956018518518514</v>
      </c>
    </row>
    <row r="39" spans="1:10" ht="15" customHeight="1">
      <c r="A39" s="13">
        <v>35</v>
      </c>
      <c r="B39" s="18" t="s">
        <v>136</v>
      </c>
      <c r="C39" s="18" t="s">
        <v>16</v>
      </c>
      <c r="D39" s="13" t="s">
        <v>82</v>
      </c>
      <c r="E39" s="18" t="s">
        <v>59</v>
      </c>
      <c r="F39" s="14">
        <v>0.42097222222222225</v>
      </c>
      <c r="G39" s="14">
        <v>0.42097222222222225</v>
      </c>
      <c r="H39" s="13" t="str">
        <f t="shared" si="2"/>
        <v>10.38/km</v>
      </c>
      <c r="I39" s="14">
        <f t="shared" si="3"/>
        <v>0.12709490740740742</v>
      </c>
      <c r="J39" s="14">
        <f>G39-INDEX($G$5:$G$86,MATCH(D39,$D$5:$D$86,0))</f>
        <v>0.07730324074074074</v>
      </c>
    </row>
    <row r="40" spans="1:10" ht="15" customHeight="1">
      <c r="A40" s="13">
        <v>36</v>
      </c>
      <c r="B40" s="18" t="s">
        <v>58</v>
      </c>
      <c r="C40" s="18" t="s">
        <v>137</v>
      </c>
      <c r="D40" s="13" t="s">
        <v>68</v>
      </c>
      <c r="E40" s="18" t="s">
        <v>80</v>
      </c>
      <c r="F40" s="14">
        <v>0.4278356481481482</v>
      </c>
      <c r="G40" s="14">
        <v>0.4278356481481482</v>
      </c>
      <c r="H40" s="13" t="str">
        <f t="shared" si="2"/>
        <v>10.49/km</v>
      </c>
      <c r="I40" s="14">
        <f t="shared" si="3"/>
        <v>0.13395833333333335</v>
      </c>
      <c r="J40" s="14">
        <f>G40-INDEX($G$5:$G$86,MATCH(D40,$D$5:$D$86,0))</f>
        <v>0.1081712962962963</v>
      </c>
    </row>
    <row r="41" spans="1:10" ht="15" customHeight="1">
      <c r="A41" s="13">
        <v>37</v>
      </c>
      <c r="B41" s="18" t="s">
        <v>138</v>
      </c>
      <c r="C41" s="18" t="s">
        <v>139</v>
      </c>
      <c r="D41" s="13" t="s">
        <v>140</v>
      </c>
      <c r="E41" s="18" t="s">
        <v>86</v>
      </c>
      <c r="F41" s="14">
        <v>0.4278472222222222</v>
      </c>
      <c r="G41" s="14">
        <v>0.4278472222222222</v>
      </c>
      <c r="H41" s="13" t="str">
        <f t="shared" si="2"/>
        <v>10.49/km</v>
      </c>
      <c r="I41" s="14">
        <f t="shared" si="3"/>
        <v>0.13396990740740738</v>
      </c>
      <c r="J41" s="14">
        <f>G41-INDEX($G$5:$G$86,MATCH(D41,$D$5:$D$86,0))</f>
        <v>0</v>
      </c>
    </row>
    <row r="42" spans="1:10" ht="15" customHeight="1">
      <c r="A42" s="13">
        <v>38</v>
      </c>
      <c r="B42" s="18" t="s">
        <v>141</v>
      </c>
      <c r="C42" s="18" t="s">
        <v>142</v>
      </c>
      <c r="D42" s="13" t="s">
        <v>143</v>
      </c>
      <c r="E42" s="18" t="s">
        <v>144</v>
      </c>
      <c r="F42" s="14">
        <v>0.4308564814814815</v>
      </c>
      <c r="G42" s="14">
        <v>0.4308564814814815</v>
      </c>
      <c r="H42" s="13" t="str">
        <f t="shared" si="2"/>
        <v>10.53/km</v>
      </c>
      <c r="I42" s="14">
        <f t="shared" si="3"/>
        <v>0.13697916666666665</v>
      </c>
      <c r="J42" s="14">
        <f>G42-INDEX($G$5:$G$86,MATCH(D42,$D$5:$D$86,0))</f>
        <v>0</v>
      </c>
    </row>
    <row r="43" spans="1:10" ht="15" customHeight="1">
      <c r="A43" s="13">
        <v>39</v>
      </c>
      <c r="B43" s="18" t="s">
        <v>145</v>
      </c>
      <c r="C43" s="18" t="s">
        <v>25</v>
      </c>
      <c r="D43" s="13" t="s">
        <v>68</v>
      </c>
      <c r="E43" s="18" t="s">
        <v>144</v>
      </c>
      <c r="F43" s="14">
        <v>0.4312152777777778</v>
      </c>
      <c r="G43" s="14">
        <v>0.4312152777777778</v>
      </c>
      <c r="H43" s="13" t="str">
        <f t="shared" si="2"/>
        <v>10.54/km</v>
      </c>
      <c r="I43" s="14">
        <f t="shared" si="3"/>
        <v>0.13733796296296297</v>
      </c>
      <c r="J43" s="14">
        <f>G43-INDEX($G$5:$G$86,MATCH(D43,$D$5:$D$86,0))</f>
        <v>0.11155092592592591</v>
      </c>
    </row>
    <row r="44" spans="1:10" ht="15" customHeight="1">
      <c r="A44" s="20">
        <v>40</v>
      </c>
      <c r="B44" s="23" t="s">
        <v>60</v>
      </c>
      <c r="C44" s="23" t="s">
        <v>30</v>
      </c>
      <c r="D44" s="20" t="s">
        <v>77</v>
      </c>
      <c r="E44" s="23" t="s">
        <v>199</v>
      </c>
      <c r="F44" s="25">
        <v>0.4342361111111111</v>
      </c>
      <c r="G44" s="25">
        <v>0.4342361111111111</v>
      </c>
      <c r="H44" s="20" t="str">
        <f t="shared" si="2"/>
        <v>10.58/km</v>
      </c>
      <c r="I44" s="25">
        <f t="shared" si="3"/>
        <v>0.14035879629629627</v>
      </c>
      <c r="J44" s="25">
        <f>G44-INDEX($G$5:$G$86,MATCH(D44,$D$5:$D$86,0))</f>
        <v>0.09751157407407407</v>
      </c>
    </row>
    <row r="45" spans="1:10" ht="15" customHeight="1">
      <c r="A45" s="13">
        <v>41</v>
      </c>
      <c r="B45" s="18" t="s">
        <v>146</v>
      </c>
      <c r="C45" s="18" t="s">
        <v>147</v>
      </c>
      <c r="D45" s="13" t="s">
        <v>82</v>
      </c>
      <c r="E45" s="18" t="s">
        <v>148</v>
      </c>
      <c r="F45" s="14">
        <v>0.43451388888888887</v>
      </c>
      <c r="G45" s="14">
        <v>0.43451388888888887</v>
      </c>
      <c r="H45" s="13" t="str">
        <f t="shared" si="2"/>
        <v>10.59/km</v>
      </c>
      <c r="I45" s="14">
        <f t="shared" si="3"/>
        <v>0.14063657407407404</v>
      </c>
      <c r="J45" s="14">
        <f>G45-INDEX($G$5:$G$86,MATCH(D45,$D$5:$D$86,0))</f>
        <v>0.09084490740740736</v>
      </c>
    </row>
    <row r="46" spans="1:10" ht="15" customHeight="1">
      <c r="A46" s="13">
        <v>42</v>
      </c>
      <c r="B46" s="18" t="s">
        <v>149</v>
      </c>
      <c r="C46" s="18" t="s">
        <v>14</v>
      </c>
      <c r="D46" s="13" t="s">
        <v>68</v>
      </c>
      <c r="E46" s="18" t="s">
        <v>150</v>
      </c>
      <c r="F46" s="14">
        <v>0.43550925925925926</v>
      </c>
      <c r="G46" s="14">
        <v>0.43550925925925926</v>
      </c>
      <c r="H46" s="13" t="str">
        <f t="shared" si="2"/>
        <v>11.00/km</v>
      </c>
      <c r="I46" s="14">
        <f t="shared" si="3"/>
        <v>0.14163194444444444</v>
      </c>
      <c r="J46" s="14">
        <f>G46-INDEX($G$5:$G$86,MATCH(D46,$D$5:$D$86,0))</f>
        <v>0.11584490740740738</v>
      </c>
    </row>
    <row r="47" spans="1:10" ht="15" customHeight="1">
      <c r="A47" s="13">
        <v>43</v>
      </c>
      <c r="B47" s="18" t="s">
        <v>151</v>
      </c>
      <c r="C47" s="18" t="s">
        <v>152</v>
      </c>
      <c r="D47" s="13" t="s">
        <v>143</v>
      </c>
      <c r="E47" s="18" t="s">
        <v>80</v>
      </c>
      <c r="F47" s="14">
        <v>0.4388310185185185</v>
      </c>
      <c r="G47" s="14">
        <v>0.4388310185185185</v>
      </c>
      <c r="H47" s="13" t="str">
        <f t="shared" si="2"/>
        <v>11.05/km</v>
      </c>
      <c r="I47" s="14">
        <f t="shared" si="3"/>
        <v>0.1449537037037037</v>
      </c>
      <c r="J47" s="14">
        <f>G47-INDEX($G$5:$G$86,MATCH(D47,$D$5:$D$86,0))</f>
        <v>0.007974537037037044</v>
      </c>
    </row>
    <row r="48" spans="1:10" ht="15" customHeight="1">
      <c r="A48" s="13">
        <v>44</v>
      </c>
      <c r="B48" s="18" t="s">
        <v>153</v>
      </c>
      <c r="C48" s="18" t="s">
        <v>61</v>
      </c>
      <c r="D48" s="13" t="s">
        <v>68</v>
      </c>
      <c r="E48" s="18" t="s">
        <v>80</v>
      </c>
      <c r="F48" s="14">
        <v>0.4388310185185185</v>
      </c>
      <c r="G48" s="14">
        <v>0.4388310185185185</v>
      </c>
      <c r="H48" s="13" t="str">
        <f t="shared" si="2"/>
        <v>11.05/km</v>
      </c>
      <c r="I48" s="14">
        <f t="shared" si="3"/>
        <v>0.1449537037037037</v>
      </c>
      <c r="J48" s="14">
        <f>G48-INDEX($G$5:$G$86,MATCH(D48,$D$5:$D$86,0))</f>
        <v>0.11916666666666664</v>
      </c>
    </row>
    <row r="49" spans="1:10" ht="15" customHeight="1">
      <c r="A49" s="13">
        <v>45</v>
      </c>
      <c r="B49" s="18" t="s">
        <v>154</v>
      </c>
      <c r="C49" s="18" t="s">
        <v>29</v>
      </c>
      <c r="D49" s="13" t="s">
        <v>102</v>
      </c>
      <c r="E49" s="18" t="s">
        <v>121</v>
      </c>
      <c r="F49" s="14">
        <v>0.4388310185185185</v>
      </c>
      <c r="G49" s="14">
        <v>0.4388310185185185</v>
      </c>
      <c r="H49" s="13" t="str">
        <f t="shared" si="2"/>
        <v>11.05/km</v>
      </c>
      <c r="I49" s="14">
        <f t="shared" si="3"/>
        <v>0.1449537037037037</v>
      </c>
      <c r="J49" s="14">
        <f>G49-INDEX($G$5:$G$86,MATCH(D49,$D$5:$D$86,0))</f>
        <v>0.05967592592592591</v>
      </c>
    </row>
    <row r="50" spans="1:10" ht="15" customHeight="1">
      <c r="A50" s="20">
        <v>46</v>
      </c>
      <c r="B50" s="23" t="s">
        <v>49</v>
      </c>
      <c r="C50" s="23" t="s">
        <v>12</v>
      </c>
      <c r="D50" s="20" t="s">
        <v>71</v>
      </c>
      <c r="E50" s="23" t="s">
        <v>199</v>
      </c>
      <c r="F50" s="25">
        <v>0.4399421296296296</v>
      </c>
      <c r="G50" s="25">
        <v>0.4399421296296296</v>
      </c>
      <c r="H50" s="20" t="str">
        <f t="shared" si="2"/>
        <v>11.07/km</v>
      </c>
      <c r="I50" s="25">
        <f t="shared" si="3"/>
        <v>0.14606481481481476</v>
      </c>
      <c r="J50" s="25">
        <f>G50-INDEX($G$5:$G$86,MATCH(D50,$D$5:$D$86,0))</f>
        <v>0.11861111111111106</v>
      </c>
    </row>
    <row r="51" spans="1:10" ht="15" customHeight="1">
      <c r="A51" s="13">
        <v>47</v>
      </c>
      <c r="B51" s="18" t="s">
        <v>155</v>
      </c>
      <c r="C51" s="18" t="s">
        <v>31</v>
      </c>
      <c r="D51" s="13" t="s">
        <v>68</v>
      </c>
      <c r="E51" s="18" t="s">
        <v>80</v>
      </c>
      <c r="F51" s="14">
        <v>0.45037037037037037</v>
      </c>
      <c r="G51" s="14">
        <v>0.45037037037037037</v>
      </c>
      <c r="H51" s="13" t="str">
        <f t="shared" si="2"/>
        <v>11.23/km</v>
      </c>
      <c r="I51" s="14">
        <f t="shared" si="3"/>
        <v>0.15649305555555554</v>
      </c>
      <c r="J51" s="14">
        <f>G51-INDEX($G$5:$G$86,MATCH(D51,$D$5:$D$86,0))</f>
        <v>0.13070601851851849</v>
      </c>
    </row>
    <row r="52" spans="1:10" ht="15" customHeight="1">
      <c r="A52" s="13">
        <v>48</v>
      </c>
      <c r="B52" s="18" t="s">
        <v>156</v>
      </c>
      <c r="C52" s="18" t="s">
        <v>157</v>
      </c>
      <c r="D52" s="13" t="s">
        <v>105</v>
      </c>
      <c r="E52" s="18" t="s">
        <v>80</v>
      </c>
      <c r="F52" s="14">
        <v>0.45037037037037037</v>
      </c>
      <c r="G52" s="14">
        <v>0.45037037037037037</v>
      </c>
      <c r="H52" s="13" t="str">
        <f t="shared" si="2"/>
        <v>11.23/km</v>
      </c>
      <c r="I52" s="14">
        <f t="shared" si="3"/>
        <v>0.15649305555555554</v>
      </c>
      <c r="J52" s="14">
        <f>G52-INDEX($G$5:$G$86,MATCH(D52,$D$5:$D$86,0))</f>
        <v>0.06717592592592592</v>
      </c>
    </row>
    <row r="53" spans="1:10" ht="15" customHeight="1">
      <c r="A53" s="20">
        <v>49</v>
      </c>
      <c r="B53" s="23" t="s">
        <v>158</v>
      </c>
      <c r="C53" s="23" t="s">
        <v>18</v>
      </c>
      <c r="D53" s="20" t="s">
        <v>102</v>
      </c>
      <c r="E53" s="23" t="s">
        <v>199</v>
      </c>
      <c r="F53" s="25">
        <v>0.45083333333333336</v>
      </c>
      <c r="G53" s="25">
        <v>0.45083333333333336</v>
      </c>
      <c r="H53" s="20" t="str">
        <f t="shared" si="2"/>
        <v>11.23/km</v>
      </c>
      <c r="I53" s="25">
        <f t="shared" si="3"/>
        <v>0.15695601851851854</v>
      </c>
      <c r="J53" s="25">
        <f>G53-INDEX($G$5:$G$86,MATCH(D53,$D$5:$D$86,0))</f>
        <v>0.07167824074074075</v>
      </c>
    </row>
    <row r="54" spans="1:10" ht="15" customHeight="1">
      <c r="A54" s="13">
        <v>50</v>
      </c>
      <c r="B54" s="18" t="s">
        <v>159</v>
      </c>
      <c r="C54" s="18" t="s">
        <v>24</v>
      </c>
      <c r="D54" s="13" t="s">
        <v>71</v>
      </c>
      <c r="E54" s="18" t="s">
        <v>106</v>
      </c>
      <c r="F54" s="14">
        <v>0.45446759259259256</v>
      </c>
      <c r="G54" s="14">
        <v>0.45446759259259256</v>
      </c>
      <c r="H54" s="13" t="str">
        <f aca="true" t="shared" si="4" ref="H54:H82">TEXT(INT((HOUR(G54)*3600+MINUTE(G54)*60+SECOND(G54))/$J$3/60),"0")&amp;"."&amp;TEXT(MOD((HOUR(G54)*3600+MINUTE(G54)*60+SECOND(G54))/$J$3,60),"00")&amp;"/km"</f>
        <v>11.29/km</v>
      </c>
      <c r="I54" s="14">
        <f aca="true" t="shared" si="5" ref="I54:I82">G54-$G$5</f>
        <v>0.16059027777777773</v>
      </c>
      <c r="J54" s="14">
        <f>G54-INDEX($G$5:$G$86,MATCH(D54,$D$5:$D$86,0))</f>
        <v>0.13313657407407403</v>
      </c>
    </row>
    <row r="55" spans="1:10" ht="15" customHeight="1">
      <c r="A55" s="13">
        <v>51</v>
      </c>
      <c r="B55" s="18" t="s">
        <v>160</v>
      </c>
      <c r="C55" s="18" t="s">
        <v>41</v>
      </c>
      <c r="D55" s="13" t="s">
        <v>77</v>
      </c>
      <c r="E55" s="18" t="s">
        <v>132</v>
      </c>
      <c r="F55" s="14">
        <v>0.45798611111111115</v>
      </c>
      <c r="G55" s="14">
        <v>0.45798611111111115</v>
      </c>
      <c r="H55" s="13" t="str">
        <f t="shared" si="4"/>
        <v>11.34/km</v>
      </c>
      <c r="I55" s="14">
        <f t="shared" si="5"/>
        <v>0.16410879629629632</v>
      </c>
      <c r="J55" s="14">
        <f>G55-INDEX($G$5:$G$86,MATCH(D55,$D$5:$D$86,0))</f>
        <v>0.12126157407407412</v>
      </c>
    </row>
    <row r="56" spans="1:10" ht="15" customHeight="1">
      <c r="A56" s="13">
        <v>52</v>
      </c>
      <c r="B56" s="18" t="s">
        <v>161</v>
      </c>
      <c r="C56" s="18" t="s">
        <v>44</v>
      </c>
      <c r="D56" s="13" t="s">
        <v>77</v>
      </c>
      <c r="E56" s="18" t="s">
        <v>162</v>
      </c>
      <c r="F56" s="14">
        <v>0.45834490740740735</v>
      </c>
      <c r="G56" s="14">
        <v>0.45834490740740735</v>
      </c>
      <c r="H56" s="13" t="str">
        <f t="shared" si="4"/>
        <v>11.35/km</v>
      </c>
      <c r="I56" s="14">
        <f t="shared" si="5"/>
        <v>0.16446759259259253</v>
      </c>
      <c r="J56" s="14">
        <f>G56-INDEX($G$5:$G$86,MATCH(D56,$D$5:$D$86,0))</f>
        <v>0.12162037037037032</v>
      </c>
    </row>
    <row r="57" spans="1:10" ht="15" customHeight="1">
      <c r="A57" s="13">
        <v>53</v>
      </c>
      <c r="B57" s="18" t="s">
        <v>163</v>
      </c>
      <c r="C57" s="18" t="s">
        <v>30</v>
      </c>
      <c r="D57" s="13" t="s">
        <v>77</v>
      </c>
      <c r="E57" s="18" t="s">
        <v>80</v>
      </c>
      <c r="F57" s="14">
        <v>0.46328703703703705</v>
      </c>
      <c r="G57" s="14">
        <v>0.46328703703703705</v>
      </c>
      <c r="H57" s="13" t="str">
        <f t="shared" si="4"/>
        <v>11.42/km</v>
      </c>
      <c r="I57" s="14">
        <f t="shared" si="5"/>
        <v>0.16940972222222223</v>
      </c>
      <c r="J57" s="14">
        <f>G57-INDEX($G$5:$G$86,MATCH(D57,$D$5:$D$86,0))</f>
        <v>0.12656250000000002</v>
      </c>
    </row>
    <row r="58" spans="1:10" ht="15" customHeight="1">
      <c r="A58" s="13">
        <v>54</v>
      </c>
      <c r="B58" s="18" t="s">
        <v>164</v>
      </c>
      <c r="C58" s="18" t="s">
        <v>165</v>
      </c>
      <c r="D58" s="13" t="s">
        <v>166</v>
      </c>
      <c r="E58" s="18" t="s">
        <v>72</v>
      </c>
      <c r="F58" s="14">
        <v>0.4779166666666667</v>
      </c>
      <c r="G58" s="14">
        <v>0.4779166666666667</v>
      </c>
      <c r="H58" s="13" t="str">
        <f t="shared" si="4"/>
        <v>12.04/km</v>
      </c>
      <c r="I58" s="14">
        <f t="shared" si="5"/>
        <v>0.18403935185185188</v>
      </c>
      <c r="J58" s="14">
        <f>G58-INDEX($G$5:$G$86,MATCH(D58,$D$5:$D$86,0))</f>
        <v>0</v>
      </c>
    </row>
    <row r="59" spans="1:10" ht="15" customHeight="1">
      <c r="A59" s="13">
        <v>55</v>
      </c>
      <c r="B59" s="18" t="s">
        <v>167</v>
      </c>
      <c r="C59" s="18" t="s">
        <v>24</v>
      </c>
      <c r="D59" s="13" t="s">
        <v>68</v>
      </c>
      <c r="E59" s="18" t="s">
        <v>168</v>
      </c>
      <c r="F59" s="14">
        <v>0.47798611111111117</v>
      </c>
      <c r="G59" s="14">
        <v>0.47798611111111117</v>
      </c>
      <c r="H59" s="13" t="str">
        <f t="shared" si="4"/>
        <v>12.05/km</v>
      </c>
      <c r="I59" s="14">
        <f t="shared" si="5"/>
        <v>0.18410879629629634</v>
      </c>
      <c r="J59" s="14">
        <f>G59-INDEX($G$5:$G$86,MATCH(D59,$D$5:$D$86,0))</f>
        <v>0.1583217592592593</v>
      </c>
    </row>
    <row r="60" spans="1:10" ht="15" customHeight="1">
      <c r="A60" s="13">
        <v>56</v>
      </c>
      <c r="B60" s="18" t="s">
        <v>169</v>
      </c>
      <c r="C60" s="18" t="s">
        <v>23</v>
      </c>
      <c r="D60" s="13" t="s">
        <v>71</v>
      </c>
      <c r="E60" s="18" t="s">
        <v>52</v>
      </c>
      <c r="F60" s="14">
        <v>0.47879629629629633</v>
      </c>
      <c r="G60" s="14">
        <v>0.47879629629629633</v>
      </c>
      <c r="H60" s="13" t="str">
        <f t="shared" si="4"/>
        <v>12.06/km</v>
      </c>
      <c r="I60" s="14">
        <f t="shared" si="5"/>
        <v>0.1849189814814815</v>
      </c>
      <c r="J60" s="14">
        <f>G60-INDEX($G$5:$G$86,MATCH(D60,$D$5:$D$86,0))</f>
        <v>0.1574652777777778</v>
      </c>
    </row>
    <row r="61" spans="1:10" ht="15" customHeight="1">
      <c r="A61" s="13">
        <v>57</v>
      </c>
      <c r="B61" s="18" t="s">
        <v>170</v>
      </c>
      <c r="C61" s="18" t="s">
        <v>171</v>
      </c>
      <c r="D61" s="13" t="s">
        <v>105</v>
      </c>
      <c r="E61" s="18" t="s">
        <v>52</v>
      </c>
      <c r="F61" s="14">
        <v>0.47879629629629633</v>
      </c>
      <c r="G61" s="14">
        <v>0.47879629629629633</v>
      </c>
      <c r="H61" s="13" t="str">
        <f t="shared" si="4"/>
        <v>12.06/km</v>
      </c>
      <c r="I61" s="14">
        <f t="shared" si="5"/>
        <v>0.1849189814814815</v>
      </c>
      <c r="J61" s="14">
        <f>G61-INDEX($G$5:$G$86,MATCH(D61,$D$5:$D$86,0))</f>
        <v>0.09560185185185188</v>
      </c>
    </row>
    <row r="62" spans="1:10" ht="15" customHeight="1">
      <c r="A62" s="20">
        <v>58</v>
      </c>
      <c r="B62" s="23" t="s">
        <v>45</v>
      </c>
      <c r="C62" s="23" t="s">
        <v>46</v>
      </c>
      <c r="D62" s="20" t="s">
        <v>68</v>
      </c>
      <c r="E62" s="23" t="s">
        <v>199</v>
      </c>
      <c r="F62" s="25">
        <v>0.4813194444444444</v>
      </c>
      <c r="G62" s="25">
        <v>0.4813194444444444</v>
      </c>
      <c r="H62" s="20" t="str">
        <f t="shared" si="4"/>
        <v>12.10/km</v>
      </c>
      <c r="I62" s="25">
        <f t="shared" si="5"/>
        <v>0.18744212962962958</v>
      </c>
      <c r="J62" s="25">
        <f>G62-INDEX($G$5:$G$86,MATCH(D62,$D$5:$D$86,0))</f>
        <v>0.16165509259259253</v>
      </c>
    </row>
    <row r="63" spans="1:10" ht="15" customHeight="1">
      <c r="A63" s="13">
        <v>59</v>
      </c>
      <c r="B63" s="18" t="s">
        <v>172</v>
      </c>
      <c r="C63" s="18" t="s">
        <v>24</v>
      </c>
      <c r="D63" s="13" t="s">
        <v>77</v>
      </c>
      <c r="E63" s="18" t="s">
        <v>162</v>
      </c>
      <c r="F63" s="14">
        <v>0.4821875</v>
      </c>
      <c r="G63" s="14">
        <v>0.4821875</v>
      </c>
      <c r="H63" s="13" t="str">
        <f t="shared" si="4"/>
        <v>12.11/km</v>
      </c>
      <c r="I63" s="14">
        <f t="shared" si="5"/>
        <v>0.18831018518518516</v>
      </c>
      <c r="J63" s="14">
        <f>G63-INDEX($G$5:$G$86,MATCH(D63,$D$5:$D$86,0))</f>
        <v>0.14546296296296296</v>
      </c>
    </row>
    <row r="64" spans="1:10" ht="15" customHeight="1">
      <c r="A64" s="20">
        <v>60</v>
      </c>
      <c r="B64" s="23" t="s">
        <v>62</v>
      </c>
      <c r="C64" s="23" t="s">
        <v>21</v>
      </c>
      <c r="D64" s="20" t="s">
        <v>82</v>
      </c>
      <c r="E64" s="23" t="s">
        <v>199</v>
      </c>
      <c r="F64" s="25">
        <v>0.4826620370370371</v>
      </c>
      <c r="G64" s="25">
        <v>0.4826620370370371</v>
      </c>
      <c r="H64" s="20" t="str">
        <f t="shared" si="4"/>
        <v>12.12/km</v>
      </c>
      <c r="I64" s="25">
        <f t="shared" si="5"/>
        <v>0.18878472222222226</v>
      </c>
      <c r="J64" s="25">
        <f>G64-INDEX($G$5:$G$86,MATCH(D64,$D$5:$D$86,0))</f>
        <v>0.13899305555555558</v>
      </c>
    </row>
    <row r="65" spans="1:10" ht="15" customHeight="1">
      <c r="A65" s="20">
        <v>61</v>
      </c>
      <c r="B65" s="23" t="s">
        <v>173</v>
      </c>
      <c r="C65" s="23" t="s">
        <v>174</v>
      </c>
      <c r="D65" s="20" t="s">
        <v>85</v>
      </c>
      <c r="E65" s="23" t="s">
        <v>199</v>
      </c>
      <c r="F65" s="25">
        <v>0.4826736111111111</v>
      </c>
      <c r="G65" s="25">
        <v>0.4826736111111111</v>
      </c>
      <c r="H65" s="20" t="str">
        <f t="shared" si="4"/>
        <v>12.12/km</v>
      </c>
      <c r="I65" s="25">
        <f t="shared" si="5"/>
        <v>0.1887962962962963</v>
      </c>
      <c r="J65" s="25">
        <f>G65-INDEX($G$5:$G$86,MATCH(D65,$D$5:$D$86,0))</f>
        <v>0.1333680555555556</v>
      </c>
    </row>
    <row r="66" spans="1:10" ht="15" customHeight="1">
      <c r="A66" s="20">
        <v>62</v>
      </c>
      <c r="B66" s="23" t="s">
        <v>175</v>
      </c>
      <c r="C66" s="23" t="s">
        <v>176</v>
      </c>
      <c r="D66" s="20" t="s">
        <v>140</v>
      </c>
      <c r="E66" s="23" t="s">
        <v>199</v>
      </c>
      <c r="F66" s="25">
        <v>0.4826736111111111</v>
      </c>
      <c r="G66" s="25">
        <v>0.4826736111111111</v>
      </c>
      <c r="H66" s="20" t="str">
        <f t="shared" si="4"/>
        <v>12.12/km</v>
      </c>
      <c r="I66" s="25">
        <f t="shared" si="5"/>
        <v>0.1887962962962963</v>
      </c>
      <c r="J66" s="25">
        <f>G66-INDEX($G$5:$G$86,MATCH(D66,$D$5:$D$86,0))</f>
        <v>0.05482638888888891</v>
      </c>
    </row>
    <row r="67" spans="1:10" ht="15" customHeight="1">
      <c r="A67" s="13">
        <v>63</v>
      </c>
      <c r="B67" s="18" t="s">
        <v>177</v>
      </c>
      <c r="C67" s="18" t="s">
        <v>19</v>
      </c>
      <c r="D67" s="13" t="s">
        <v>82</v>
      </c>
      <c r="E67" s="18" t="s">
        <v>178</v>
      </c>
      <c r="F67" s="14">
        <v>0.49677083333333333</v>
      </c>
      <c r="G67" s="14">
        <v>0.49677083333333333</v>
      </c>
      <c r="H67" s="13" t="str">
        <f t="shared" si="4"/>
        <v>12.33/km</v>
      </c>
      <c r="I67" s="14">
        <f t="shared" si="5"/>
        <v>0.2028935185185185</v>
      </c>
      <c r="J67" s="14">
        <f>G67-INDEX($G$5:$G$86,MATCH(D67,$D$5:$D$86,0))</f>
        <v>0.15310185185185182</v>
      </c>
    </row>
    <row r="68" spans="1:10" ht="15" customHeight="1">
      <c r="A68" s="20">
        <v>64</v>
      </c>
      <c r="B68" s="23" t="s">
        <v>39</v>
      </c>
      <c r="C68" s="23" t="s">
        <v>22</v>
      </c>
      <c r="D68" s="20" t="s">
        <v>65</v>
      </c>
      <c r="E68" s="23" t="s">
        <v>199</v>
      </c>
      <c r="F68" s="25">
        <v>0.4985300925925926</v>
      </c>
      <c r="G68" s="25">
        <v>0.4985300925925926</v>
      </c>
      <c r="H68" s="20" t="str">
        <f t="shared" si="4"/>
        <v>12.36/km</v>
      </c>
      <c r="I68" s="25">
        <f t="shared" si="5"/>
        <v>0.2046527777777778</v>
      </c>
      <c r="J68" s="25">
        <f>G68-INDEX($G$5:$G$86,MATCH(D68,$D$5:$D$86,0))</f>
        <v>0.2046527777777778</v>
      </c>
    </row>
    <row r="69" spans="1:10" ht="15" customHeight="1">
      <c r="A69" s="13">
        <v>65</v>
      </c>
      <c r="B69" s="18" t="s">
        <v>62</v>
      </c>
      <c r="C69" s="18" t="s">
        <v>27</v>
      </c>
      <c r="D69" s="13" t="s">
        <v>82</v>
      </c>
      <c r="E69" s="18" t="s">
        <v>179</v>
      </c>
      <c r="F69" s="14">
        <v>0.4990393518518519</v>
      </c>
      <c r="G69" s="14">
        <v>0.4990393518518519</v>
      </c>
      <c r="H69" s="13" t="str">
        <f t="shared" si="4"/>
        <v>12.36/km</v>
      </c>
      <c r="I69" s="14">
        <f t="shared" si="5"/>
        <v>0.20516203703703706</v>
      </c>
      <c r="J69" s="14">
        <f>G69-INDEX($G$5:$G$86,MATCH(D69,$D$5:$D$86,0))</f>
        <v>0.15537037037037038</v>
      </c>
    </row>
    <row r="70" spans="1:10" ht="15" customHeight="1">
      <c r="A70" s="13">
        <v>66</v>
      </c>
      <c r="B70" s="18" t="s">
        <v>180</v>
      </c>
      <c r="C70" s="18" t="s">
        <v>15</v>
      </c>
      <c r="D70" s="13" t="s">
        <v>133</v>
      </c>
      <c r="E70" s="18" t="s">
        <v>181</v>
      </c>
      <c r="F70" s="14">
        <v>0.4991435185185185</v>
      </c>
      <c r="G70" s="14">
        <v>0.4991435185185185</v>
      </c>
      <c r="H70" s="13" t="str">
        <f t="shared" si="4"/>
        <v>12.37/km</v>
      </c>
      <c r="I70" s="14">
        <f t="shared" si="5"/>
        <v>0.2052662037037037</v>
      </c>
      <c r="J70" s="14">
        <f>G70-INDEX($G$5:$G$86,MATCH(D70,$D$5:$D$86,0))</f>
        <v>0.08704861111111112</v>
      </c>
    </row>
    <row r="71" spans="1:10" ht="15" customHeight="1">
      <c r="A71" s="13">
        <v>67</v>
      </c>
      <c r="B71" s="18" t="s">
        <v>182</v>
      </c>
      <c r="C71" s="18" t="s">
        <v>14</v>
      </c>
      <c r="D71" s="13" t="s">
        <v>71</v>
      </c>
      <c r="E71" s="18" t="s">
        <v>134</v>
      </c>
      <c r="F71" s="14">
        <v>0.5040277777777777</v>
      </c>
      <c r="G71" s="14">
        <v>0.5040277777777777</v>
      </c>
      <c r="H71" s="13" t="str">
        <f t="shared" si="4"/>
        <v>12.44/km</v>
      </c>
      <c r="I71" s="14">
        <f t="shared" si="5"/>
        <v>0.21015046296296291</v>
      </c>
      <c r="J71" s="14">
        <f>G71-INDEX($G$5:$G$86,MATCH(D71,$D$5:$D$86,0))</f>
        <v>0.1826967592592592</v>
      </c>
    </row>
    <row r="72" spans="1:10" ht="15" customHeight="1">
      <c r="A72" s="13">
        <v>68</v>
      </c>
      <c r="B72" s="18" t="s">
        <v>183</v>
      </c>
      <c r="C72" s="18" t="s">
        <v>25</v>
      </c>
      <c r="D72" s="13" t="s">
        <v>77</v>
      </c>
      <c r="E72" s="18" t="s">
        <v>184</v>
      </c>
      <c r="F72" s="14">
        <v>0.5061689814814815</v>
      </c>
      <c r="G72" s="14">
        <v>0.5061689814814815</v>
      </c>
      <c r="H72" s="13" t="str">
        <f t="shared" si="4"/>
        <v>12.47/km</v>
      </c>
      <c r="I72" s="14">
        <f t="shared" si="5"/>
        <v>0.21229166666666666</v>
      </c>
      <c r="J72" s="14">
        <f>G72-INDEX($G$5:$G$86,MATCH(D72,$D$5:$D$86,0))</f>
        <v>0.16944444444444445</v>
      </c>
    </row>
    <row r="73" spans="1:10" ht="15" customHeight="1">
      <c r="A73" s="20">
        <v>69</v>
      </c>
      <c r="B73" s="23" t="s">
        <v>53</v>
      </c>
      <c r="C73" s="23" t="s">
        <v>36</v>
      </c>
      <c r="D73" s="20" t="s">
        <v>105</v>
      </c>
      <c r="E73" s="23" t="s">
        <v>199</v>
      </c>
      <c r="F73" s="25">
        <v>0.5069907407407407</v>
      </c>
      <c r="G73" s="25">
        <v>0.5069907407407407</v>
      </c>
      <c r="H73" s="20" t="str">
        <f t="shared" si="4"/>
        <v>12.48/km</v>
      </c>
      <c r="I73" s="25">
        <f t="shared" si="5"/>
        <v>0.21311342592592586</v>
      </c>
      <c r="J73" s="25">
        <f>G73-INDEX($G$5:$G$86,MATCH(D73,$D$5:$D$86,0))</f>
        <v>0.12379629629629624</v>
      </c>
    </row>
    <row r="74" spans="1:10" ht="15" customHeight="1">
      <c r="A74" s="20">
        <v>70</v>
      </c>
      <c r="B74" s="23" t="s">
        <v>42</v>
      </c>
      <c r="C74" s="23" t="s">
        <v>48</v>
      </c>
      <c r="D74" s="20" t="s">
        <v>133</v>
      </c>
      <c r="E74" s="23" t="s">
        <v>199</v>
      </c>
      <c r="F74" s="25">
        <v>0.5070138888888889</v>
      </c>
      <c r="G74" s="25">
        <v>0.5070138888888889</v>
      </c>
      <c r="H74" s="20" t="str">
        <f t="shared" si="4"/>
        <v>12.49/km</v>
      </c>
      <c r="I74" s="25">
        <f t="shared" si="5"/>
        <v>0.21313657407407405</v>
      </c>
      <c r="J74" s="25">
        <f>G74-INDEX($G$5:$G$86,MATCH(D74,$D$5:$D$86,0))</f>
        <v>0.09491898148148148</v>
      </c>
    </row>
    <row r="75" spans="1:10" ht="15" customHeight="1">
      <c r="A75" s="13">
        <v>71</v>
      </c>
      <c r="B75" s="18" t="s">
        <v>185</v>
      </c>
      <c r="C75" s="18" t="s">
        <v>54</v>
      </c>
      <c r="D75" s="13" t="s">
        <v>105</v>
      </c>
      <c r="E75" s="18" t="s">
        <v>132</v>
      </c>
      <c r="F75" s="14">
        <v>0.5107060185185185</v>
      </c>
      <c r="G75" s="14">
        <v>0.5107060185185185</v>
      </c>
      <c r="H75" s="13" t="str">
        <f t="shared" si="4"/>
        <v>12.54/km</v>
      </c>
      <c r="I75" s="14">
        <f t="shared" si="5"/>
        <v>0.21682870370370366</v>
      </c>
      <c r="J75" s="14">
        <f>G75-INDEX($G$5:$G$86,MATCH(D75,$D$5:$D$86,0))</f>
        <v>0.12751157407407404</v>
      </c>
    </row>
    <row r="76" spans="1:10" ht="15" customHeight="1">
      <c r="A76" s="13">
        <v>72</v>
      </c>
      <c r="B76" s="18" t="s">
        <v>186</v>
      </c>
      <c r="C76" s="18" t="s">
        <v>54</v>
      </c>
      <c r="D76" s="13" t="s">
        <v>105</v>
      </c>
      <c r="E76" s="18" t="s">
        <v>162</v>
      </c>
      <c r="F76" s="14">
        <v>0.5209374999999999</v>
      </c>
      <c r="G76" s="14">
        <v>0.5209374999999999</v>
      </c>
      <c r="H76" s="13" t="str">
        <f t="shared" si="4"/>
        <v>13.10/km</v>
      </c>
      <c r="I76" s="14">
        <f t="shared" si="5"/>
        <v>0.22706018518518511</v>
      </c>
      <c r="J76" s="14">
        <f>G76-INDEX($G$5:$G$86,MATCH(D76,$D$5:$D$86,0))</f>
        <v>0.1377430555555555</v>
      </c>
    </row>
    <row r="77" spans="1:10" ht="15" customHeight="1">
      <c r="A77" s="13">
        <v>73</v>
      </c>
      <c r="B77" s="18" t="s">
        <v>187</v>
      </c>
      <c r="C77" s="18" t="s">
        <v>26</v>
      </c>
      <c r="D77" s="13" t="s">
        <v>102</v>
      </c>
      <c r="E77" s="18" t="s">
        <v>188</v>
      </c>
      <c r="F77" s="14">
        <v>0.5337500000000001</v>
      </c>
      <c r="G77" s="14">
        <v>0.5337500000000001</v>
      </c>
      <c r="H77" s="13" t="str">
        <f t="shared" si="4"/>
        <v>13.29/km</v>
      </c>
      <c r="I77" s="14">
        <f t="shared" si="5"/>
        <v>0.23987268518518523</v>
      </c>
      <c r="J77" s="14">
        <f>G77-INDEX($G$5:$G$86,MATCH(D77,$D$5:$D$86,0))</f>
        <v>0.15459490740740744</v>
      </c>
    </row>
    <row r="78" spans="1:10" ht="15" customHeight="1">
      <c r="A78" s="13">
        <v>74</v>
      </c>
      <c r="B78" s="18" t="s">
        <v>189</v>
      </c>
      <c r="C78" s="18" t="s">
        <v>61</v>
      </c>
      <c r="D78" s="13" t="s">
        <v>68</v>
      </c>
      <c r="E78" s="18" t="s">
        <v>188</v>
      </c>
      <c r="F78" s="14">
        <v>0.5337500000000001</v>
      </c>
      <c r="G78" s="14">
        <v>0.5337500000000001</v>
      </c>
      <c r="H78" s="13" t="str">
        <f t="shared" si="4"/>
        <v>13.29/km</v>
      </c>
      <c r="I78" s="14">
        <f t="shared" si="5"/>
        <v>0.23987268518518523</v>
      </c>
      <c r="J78" s="14">
        <f>G78-INDEX($G$5:$G$86,MATCH(D78,$D$5:$D$86,0))</f>
        <v>0.21408564814814818</v>
      </c>
    </row>
    <row r="79" spans="1:10" ht="15" customHeight="1">
      <c r="A79" s="20">
        <v>75</v>
      </c>
      <c r="B79" s="23" t="s">
        <v>190</v>
      </c>
      <c r="C79" s="23" t="s">
        <v>191</v>
      </c>
      <c r="D79" s="20" t="s">
        <v>192</v>
      </c>
      <c r="E79" s="23" t="s">
        <v>199</v>
      </c>
      <c r="F79" s="25">
        <v>0.5447569444444444</v>
      </c>
      <c r="G79" s="25">
        <v>0.5447569444444444</v>
      </c>
      <c r="H79" s="20" t="str">
        <f t="shared" si="4"/>
        <v>13.46/km</v>
      </c>
      <c r="I79" s="25">
        <f t="shared" si="5"/>
        <v>0.2508796296296296</v>
      </c>
      <c r="J79" s="25">
        <f>G79-INDEX($G$5:$G$86,MATCH(D79,$D$5:$D$86,0))</f>
        <v>0</v>
      </c>
    </row>
    <row r="80" spans="1:10" ht="15" customHeight="1">
      <c r="A80" s="13">
        <v>76</v>
      </c>
      <c r="B80" s="18" t="s">
        <v>193</v>
      </c>
      <c r="C80" s="18" t="s">
        <v>194</v>
      </c>
      <c r="D80" s="13" t="s">
        <v>143</v>
      </c>
      <c r="E80" s="18" t="s">
        <v>80</v>
      </c>
      <c r="F80" s="14">
        <v>0.5471643518518519</v>
      </c>
      <c r="G80" s="14">
        <v>0.5471643518518519</v>
      </c>
      <c r="H80" s="13" t="str">
        <f t="shared" si="4"/>
        <v>13.49/km</v>
      </c>
      <c r="I80" s="14">
        <f t="shared" si="5"/>
        <v>0.25328703703703703</v>
      </c>
      <c r="J80" s="14">
        <f>G80-INDEX($G$5:$G$86,MATCH(D80,$D$5:$D$86,0))</f>
        <v>0.11630787037037038</v>
      </c>
    </row>
    <row r="81" spans="1:10" ht="15" customHeight="1">
      <c r="A81" s="13">
        <v>77</v>
      </c>
      <c r="B81" s="18" t="s">
        <v>195</v>
      </c>
      <c r="C81" s="18" t="s">
        <v>196</v>
      </c>
      <c r="D81" s="13" t="s">
        <v>77</v>
      </c>
      <c r="E81" s="18" t="s">
        <v>80</v>
      </c>
      <c r="F81" s="14">
        <v>0.5471990740740741</v>
      </c>
      <c r="G81" s="14">
        <v>0.5471990740740741</v>
      </c>
      <c r="H81" s="13" t="str">
        <f t="shared" si="4"/>
        <v>13.49/km</v>
      </c>
      <c r="I81" s="14">
        <f t="shared" si="5"/>
        <v>0.25332175925925926</v>
      </c>
      <c r="J81" s="14">
        <f>G81-INDEX($G$5:$G$86,MATCH(D81,$D$5:$D$86,0))</f>
        <v>0.21047453703703706</v>
      </c>
    </row>
    <row r="82" spans="1:10" ht="15" customHeight="1">
      <c r="A82" s="16">
        <v>78</v>
      </c>
      <c r="B82" s="19" t="s">
        <v>197</v>
      </c>
      <c r="C82" s="19" t="s">
        <v>43</v>
      </c>
      <c r="D82" s="16" t="s">
        <v>77</v>
      </c>
      <c r="E82" s="19" t="s">
        <v>57</v>
      </c>
      <c r="F82" s="35">
        <v>0.5471990740740741</v>
      </c>
      <c r="G82" s="35">
        <v>0.5471990740740741</v>
      </c>
      <c r="H82" s="16" t="str">
        <f t="shared" si="4"/>
        <v>13.49/km</v>
      </c>
      <c r="I82" s="35">
        <f t="shared" si="5"/>
        <v>0.25332175925925926</v>
      </c>
      <c r="J82" s="35">
        <f>G82-INDEX($G$5:$G$86,MATCH(D82,$D$5:$D$86,0))</f>
        <v>0.21047453703703706</v>
      </c>
    </row>
  </sheetData>
  <sheetProtection/>
  <autoFilter ref="A4:J8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Ultra Trail dei Monti Simbruini</v>
      </c>
      <c r="B1" s="32"/>
      <c r="C1" s="33"/>
    </row>
    <row r="2" spans="1:3" ht="24" customHeight="1">
      <c r="A2" s="29" t="str">
        <f>Individuale!A2</f>
        <v>1ª edizione </v>
      </c>
      <c r="B2" s="29"/>
      <c r="C2" s="29"/>
    </row>
    <row r="3" spans="1:3" ht="24" customHeight="1">
      <c r="A3" s="34" t="str">
        <f>Individuale!A3</f>
        <v>Monte Livata - Subiaco (RM) Italia - Domenica 06/07/2014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6">
        <v>1</v>
      </c>
      <c r="B5" s="37" t="s">
        <v>199</v>
      </c>
      <c r="C5" s="38">
        <v>14</v>
      </c>
    </row>
    <row r="6" spans="1:3" ht="15" customHeight="1">
      <c r="A6" s="13">
        <v>2</v>
      </c>
      <c r="B6" s="18" t="s">
        <v>80</v>
      </c>
      <c r="C6" s="21">
        <v>10</v>
      </c>
    </row>
    <row r="7" spans="1:3" ht="15" customHeight="1">
      <c r="A7" s="13">
        <v>3</v>
      </c>
      <c r="B7" s="18" t="s">
        <v>72</v>
      </c>
      <c r="C7" s="21">
        <v>4</v>
      </c>
    </row>
    <row r="8" spans="1:3" ht="15" customHeight="1">
      <c r="A8" s="13">
        <v>4</v>
      </c>
      <c r="B8" s="18" t="s">
        <v>86</v>
      </c>
      <c r="C8" s="21">
        <v>3</v>
      </c>
    </row>
    <row r="9" spans="1:3" ht="15" customHeight="1">
      <c r="A9" s="13">
        <v>5</v>
      </c>
      <c r="B9" s="18" t="s">
        <v>162</v>
      </c>
      <c r="C9" s="21">
        <v>3</v>
      </c>
    </row>
    <row r="10" spans="1:3" ht="15" customHeight="1">
      <c r="A10" s="13">
        <v>6</v>
      </c>
      <c r="B10" s="18" t="s">
        <v>121</v>
      </c>
      <c r="C10" s="21">
        <v>3</v>
      </c>
    </row>
    <row r="11" spans="1:3" ht="15" customHeight="1">
      <c r="A11" s="13">
        <v>7</v>
      </c>
      <c r="B11" s="18" t="s">
        <v>132</v>
      </c>
      <c r="C11" s="21">
        <v>3</v>
      </c>
    </row>
    <row r="12" spans="1:3" ht="15" customHeight="1">
      <c r="A12" s="13">
        <v>8</v>
      </c>
      <c r="B12" s="18" t="s">
        <v>106</v>
      </c>
      <c r="C12" s="21">
        <v>2</v>
      </c>
    </row>
    <row r="13" spans="1:3" ht="15" customHeight="1">
      <c r="A13" s="13">
        <v>9</v>
      </c>
      <c r="B13" s="18" t="s">
        <v>134</v>
      </c>
      <c r="C13" s="21">
        <v>2</v>
      </c>
    </row>
    <row r="14" spans="1:3" ht="15" customHeight="1">
      <c r="A14" s="13">
        <v>10</v>
      </c>
      <c r="B14" s="18" t="s">
        <v>89</v>
      </c>
      <c r="C14" s="21">
        <v>2</v>
      </c>
    </row>
    <row r="15" spans="1:3" ht="15" customHeight="1">
      <c r="A15" s="13">
        <v>11</v>
      </c>
      <c r="B15" s="18" t="s">
        <v>144</v>
      </c>
      <c r="C15" s="21">
        <v>2</v>
      </c>
    </row>
    <row r="16" spans="1:3" ht="15" customHeight="1">
      <c r="A16" s="13">
        <v>12</v>
      </c>
      <c r="B16" s="18" t="s">
        <v>52</v>
      </c>
      <c r="C16" s="21">
        <v>2</v>
      </c>
    </row>
    <row r="17" spans="1:3" ht="15" customHeight="1">
      <c r="A17" s="13">
        <v>13</v>
      </c>
      <c r="B17" s="18" t="s">
        <v>123</v>
      </c>
      <c r="C17" s="21">
        <v>2</v>
      </c>
    </row>
    <row r="18" spans="1:3" ht="15" customHeight="1">
      <c r="A18" s="13">
        <v>14</v>
      </c>
      <c r="B18" s="18" t="s">
        <v>188</v>
      </c>
      <c r="C18" s="21">
        <v>2</v>
      </c>
    </row>
    <row r="19" spans="1:3" ht="15" customHeight="1">
      <c r="A19" s="13">
        <v>15</v>
      </c>
      <c r="B19" s="18" t="s">
        <v>78</v>
      </c>
      <c r="C19" s="21">
        <v>1</v>
      </c>
    </row>
    <row r="20" spans="1:3" ht="15" customHeight="1">
      <c r="A20" s="13">
        <v>16</v>
      </c>
      <c r="B20" s="18" t="s">
        <v>168</v>
      </c>
      <c r="C20" s="21">
        <v>1</v>
      </c>
    </row>
    <row r="21" spans="1:3" ht="15" customHeight="1">
      <c r="A21" s="13">
        <v>17</v>
      </c>
      <c r="B21" s="18" t="s">
        <v>126</v>
      </c>
      <c r="C21" s="21">
        <v>1</v>
      </c>
    </row>
    <row r="22" spans="1:3" ht="15" customHeight="1">
      <c r="A22" s="13">
        <v>18</v>
      </c>
      <c r="B22" s="18" t="s">
        <v>99</v>
      </c>
      <c r="C22" s="21">
        <v>1</v>
      </c>
    </row>
    <row r="23" spans="1:3" ht="15" customHeight="1">
      <c r="A23" s="13">
        <v>19</v>
      </c>
      <c r="B23" s="18" t="s">
        <v>66</v>
      </c>
      <c r="C23" s="21">
        <v>1</v>
      </c>
    </row>
    <row r="24" spans="1:3" ht="15" customHeight="1">
      <c r="A24" s="13">
        <v>20</v>
      </c>
      <c r="B24" s="18" t="s">
        <v>94</v>
      </c>
      <c r="C24" s="21">
        <v>1</v>
      </c>
    </row>
    <row r="25" spans="1:3" ht="15" customHeight="1">
      <c r="A25" s="13">
        <v>21</v>
      </c>
      <c r="B25" s="18" t="s">
        <v>117</v>
      </c>
      <c r="C25" s="21">
        <v>1</v>
      </c>
    </row>
    <row r="26" spans="1:3" ht="15" customHeight="1">
      <c r="A26" s="13">
        <v>22</v>
      </c>
      <c r="B26" s="18" t="s">
        <v>148</v>
      </c>
      <c r="C26" s="21">
        <v>1</v>
      </c>
    </row>
    <row r="27" spans="1:3" ht="15" customHeight="1">
      <c r="A27" s="13">
        <v>23</v>
      </c>
      <c r="B27" s="18" t="s">
        <v>75</v>
      </c>
      <c r="C27" s="21">
        <v>1</v>
      </c>
    </row>
    <row r="28" spans="1:3" ht="15" customHeight="1">
      <c r="A28" s="13">
        <v>24</v>
      </c>
      <c r="B28" s="18" t="s">
        <v>181</v>
      </c>
      <c r="C28" s="21">
        <v>1</v>
      </c>
    </row>
    <row r="29" spans="1:3" ht="15" customHeight="1">
      <c r="A29" s="13">
        <v>25</v>
      </c>
      <c r="B29" s="18" t="s">
        <v>200</v>
      </c>
      <c r="C29" s="21">
        <v>1</v>
      </c>
    </row>
    <row r="30" spans="1:3" ht="15" customHeight="1">
      <c r="A30" s="13">
        <v>26</v>
      </c>
      <c r="B30" s="18" t="s">
        <v>109</v>
      </c>
      <c r="C30" s="21">
        <v>1</v>
      </c>
    </row>
    <row r="31" spans="1:3" ht="15" customHeight="1">
      <c r="A31" s="13">
        <v>27</v>
      </c>
      <c r="B31" s="18" t="s">
        <v>59</v>
      </c>
      <c r="C31" s="21">
        <v>1</v>
      </c>
    </row>
    <row r="32" spans="1:3" ht="15" customHeight="1">
      <c r="A32" s="13">
        <v>28</v>
      </c>
      <c r="B32" s="18" t="s">
        <v>179</v>
      </c>
      <c r="C32" s="21">
        <v>1</v>
      </c>
    </row>
    <row r="33" spans="1:3" ht="15" customHeight="1">
      <c r="A33" s="13">
        <v>29</v>
      </c>
      <c r="B33" s="18" t="s">
        <v>87</v>
      </c>
      <c r="C33" s="21">
        <v>1</v>
      </c>
    </row>
    <row r="34" spans="1:3" ht="15" customHeight="1">
      <c r="A34" s="13">
        <v>30</v>
      </c>
      <c r="B34" s="18" t="s">
        <v>178</v>
      </c>
      <c r="C34" s="21">
        <v>1</v>
      </c>
    </row>
    <row r="35" spans="1:3" ht="15" customHeight="1">
      <c r="A35" s="13">
        <v>31</v>
      </c>
      <c r="B35" s="18" t="s">
        <v>57</v>
      </c>
      <c r="C35" s="21">
        <v>1</v>
      </c>
    </row>
    <row r="36" spans="1:3" ht="15" customHeight="1">
      <c r="A36" s="13">
        <v>32</v>
      </c>
      <c r="B36" s="18" t="s">
        <v>69</v>
      </c>
      <c r="C36" s="21">
        <v>1</v>
      </c>
    </row>
    <row r="37" spans="1:3" ht="15" customHeight="1">
      <c r="A37" s="13">
        <v>33</v>
      </c>
      <c r="B37" s="18" t="s">
        <v>184</v>
      </c>
      <c r="C37" s="21">
        <v>1</v>
      </c>
    </row>
    <row r="38" spans="1:3" ht="15" customHeight="1">
      <c r="A38" s="13">
        <v>34</v>
      </c>
      <c r="B38" s="18" t="s">
        <v>129</v>
      </c>
      <c r="C38" s="21">
        <v>1</v>
      </c>
    </row>
    <row r="39" spans="1:3" ht="15" customHeight="1">
      <c r="A39" s="13">
        <v>35</v>
      </c>
      <c r="B39" s="18" t="s">
        <v>56</v>
      </c>
      <c r="C39" s="21">
        <v>1</v>
      </c>
    </row>
    <row r="40" spans="1:3" ht="15" customHeight="1">
      <c r="A40" s="13">
        <v>36</v>
      </c>
      <c r="B40" s="18" t="s">
        <v>112</v>
      </c>
      <c r="C40" s="21">
        <v>1</v>
      </c>
    </row>
    <row r="41" spans="1:3" ht="15" customHeight="1">
      <c r="A41" s="13">
        <v>37</v>
      </c>
      <c r="B41" s="18" t="s">
        <v>83</v>
      </c>
      <c r="C41" s="21">
        <v>1</v>
      </c>
    </row>
    <row r="42" spans="1:3" ht="15" customHeight="1">
      <c r="A42" s="16">
        <v>38</v>
      </c>
      <c r="B42" s="19" t="s">
        <v>150</v>
      </c>
      <c r="C42" s="22">
        <v>1</v>
      </c>
    </row>
    <row r="43" ht="12.75">
      <c r="C43" s="2">
        <f>SUM(C5:C42)</f>
        <v>78</v>
      </c>
    </row>
  </sheetData>
  <sheetProtection/>
  <autoFilter ref="A4:C5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2014-07-22T08:48:05Z</dcterms:modified>
  <cp:category/>
  <cp:version/>
  <cp:contentType/>
  <cp:contentStatus/>
</cp:coreProperties>
</file>