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<sst xmlns="http://schemas.openxmlformats.org/spreadsheetml/2006/main" count="306" uniqueCount="165">
  <si>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</si>
  <si>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</si>
  <si>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</si>
  <si>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</si>
  <si>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</si>
  <si>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</si>
  <si>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</si>
  <si>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</si>
  <si>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</si>
  <si>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</si>
  <si>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</si>
  <si>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Antonelli</t>
  </si>
  <si>
    <t>Massimo</t>
  </si>
  <si>
    <t>Roberto</t>
  </si>
  <si>
    <t>Belardini</t>
  </si>
  <si>
    <t>Gianluca</t>
  </si>
  <si>
    <t>Mirko</t>
  </si>
  <si>
    <t>Stefano</t>
  </si>
  <si>
    <t>Canali</t>
  </si>
  <si>
    <t>Fabio</t>
  </si>
  <si>
    <t>De Angelis</t>
  </si>
  <si>
    <t>Andrea</t>
  </si>
  <si>
    <t>Gianfranco</t>
  </si>
  <si>
    <t>Vincenzo</t>
  </si>
  <si>
    <t>Antonio</t>
  </si>
  <si>
    <t>Paola</t>
  </si>
  <si>
    <t>Giorgio</t>
  </si>
  <si>
    <t>Riccardo</t>
  </si>
  <si>
    <t>Maurizio</t>
  </si>
  <si>
    <t>Enrico</t>
  </si>
  <si>
    <t>Pasquini</t>
  </si>
  <si>
    <t>Bruno</t>
  </si>
  <si>
    <t>Michelangeli</t>
  </si>
  <si>
    <t>Aurelio</t>
  </si>
  <si>
    <t>Franco</t>
  </si>
  <si>
    <t>Mariani</t>
  </si>
  <si>
    <t>Luigi</t>
  </si>
  <si>
    <t>Ricci</t>
  </si>
  <si>
    <t>Salvatore</t>
  </si>
  <si>
    <t>Patrizia</t>
  </si>
  <si>
    <t>Alessandra</t>
  </si>
  <si>
    <t>Ferranti</t>
  </si>
  <si>
    <t>Giuseppe</t>
  </si>
  <si>
    <t>Strinna</t>
  </si>
  <si>
    <t>Carbonetti</t>
  </si>
  <si>
    <t>Marcello</t>
  </si>
  <si>
    <t>Mauro</t>
  </si>
  <si>
    <t>Aiello</t>
  </si>
  <si>
    <t>Alfredo Carlo</t>
  </si>
  <si>
    <t>Bobo'</t>
  </si>
  <si>
    <t>Fabrizio</t>
  </si>
  <si>
    <t>K42 Groupama</t>
  </si>
  <si>
    <t>Uisp Rieti</t>
  </si>
  <si>
    <t>Carlini</t>
  </si>
  <si>
    <t>Carlo</t>
  </si>
  <si>
    <t>Marsili</t>
  </si>
  <si>
    <t>Battistelli</t>
  </si>
  <si>
    <t>Liviano</t>
  </si>
  <si>
    <t>Felicetto</t>
  </si>
  <si>
    <t>Gilberto</t>
  </si>
  <si>
    <t>Rossi</t>
  </si>
  <si>
    <t>De Santis</t>
  </si>
  <si>
    <t>Maria Paola</t>
  </si>
  <si>
    <t>Talone</t>
  </si>
  <si>
    <t>Davide</t>
  </si>
  <si>
    <t>Del Sordo</t>
  </si>
  <si>
    <t>Caterina</t>
  </si>
  <si>
    <t>Aspa Bastia</t>
  </si>
  <si>
    <t>x</t>
  </si>
  <si>
    <t>Serra</t>
  </si>
  <si>
    <t>Walter</t>
  </si>
  <si>
    <t>Tartaglia</t>
  </si>
  <si>
    <t>Simei</t>
  </si>
  <si>
    <t>Bellucci</t>
  </si>
  <si>
    <t>Andolfi</t>
  </si>
  <si>
    <t>Armando</t>
  </si>
  <si>
    <t>Giansante</t>
  </si>
  <si>
    <t>Marzano</t>
  </si>
  <si>
    <t>Giordani</t>
  </si>
  <si>
    <t>Monia</t>
  </si>
  <si>
    <t>Di Pastena</t>
  </si>
  <si>
    <t>Rifondazione Podistica</t>
  </si>
  <si>
    <t>Podistica Tiburtina</t>
  </si>
  <si>
    <t>Rossini</t>
  </si>
  <si>
    <t>Adanti</t>
  </si>
  <si>
    <t>Emiliano</t>
  </si>
  <si>
    <t>Angelo</t>
  </si>
  <si>
    <t>Dominici</t>
  </si>
  <si>
    <t>Elio</t>
  </si>
  <si>
    <t>Capotosti</t>
  </si>
  <si>
    <t>Conti</t>
  </si>
  <si>
    <t>Piergiorgio</t>
  </si>
  <si>
    <t>Germani</t>
  </si>
  <si>
    <t>Moroncini</t>
  </si>
  <si>
    <t>Fauzio</t>
  </si>
  <si>
    <t>Giampiero</t>
  </si>
  <si>
    <t>Girolami</t>
  </si>
  <si>
    <t>Verglio</t>
  </si>
  <si>
    <t>Lucio</t>
  </si>
  <si>
    <t>Cirilli</t>
  </si>
  <si>
    <t>Dario</t>
  </si>
  <si>
    <t>Silva</t>
  </si>
  <si>
    <t>Sutera</t>
  </si>
  <si>
    <t>Pontini</t>
  </si>
  <si>
    <t>Salvi</t>
  </si>
  <si>
    <t>Valerio</t>
  </si>
  <si>
    <t>Valeri</t>
  </si>
  <si>
    <t>Belloni</t>
  </si>
  <si>
    <t>Marozzi</t>
  </si>
  <si>
    <t>Cherubini</t>
  </si>
  <si>
    <t>Sernicola</t>
  </si>
  <si>
    <t>M. Rita</t>
  </si>
  <si>
    <t>Tosi</t>
  </si>
  <si>
    <t>Serafino</t>
  </si>
  <si>
    <t>Clementini</t>
  </si>
  <si>
    <t>Biondi</t>
  </si>
  <si>
    <t>Rondini</t>
  </si>
  <si>
    <t>Turci</t>
  </si>
  <si>
    <t>Costa Carbonari</t>
  </si>
  <si>
    <t>Leopardo</t>
  </si>
  <si>
    <t>Lucio Maria</t>
  </si>
  <si>
    <t>Bonomo</t>
  </si>
  <si>
    <t>Cantiani</t>
  </si>
  <si>
    <t>Sarcinella</t>
  </si>
  <si>
    <t>Achille</t>
  </si>
  <si>
    <t>Sdruscia</t>
  </si>
  <si>
    <t>Grasso</t>
  </si>
  <si>
    <t>Montalto</t>
  </si>
  <si>
    <t>Adriano</t>
  </si>
  <si>
    <t>Atletica Terni</t>
  </si>
  <si>
    <t>Aso Runner Dei Marsi</t>
  </si>
  <si>
    <t>Rif. Pod</t>
  </si>
  <si>
    <t>Asal</t>
  </si>
  <si>
    <t>Atletica Velletri</t>
  </si>
  <si>
    <t>S.d.s Lâ€™aquila</t>
  </si>
  <si>
    <t>Avis Ascoli Maraton</t>
  </si>
  <si>
    <t>Atletica Cva</t>
  </si>
  <si>
    <t>Podistica Ladispoli</t>
  </si>
  <si>
    <t>Podistica Marolo</t>
  </si>
  <si>
    <t>Indipendente</t>
  </si>
  <si>
    <t>Asd Runners</t>
  </si>
  <si>
    <t>Bancari Romani</t>
  </si>
  <si>
    <t>B.club Magliano D. Marsi</t>
  </si>
  <si>
    <t>Podistica Foligno</t>
  </si>
  <si>
    <t>Asd Anguillara Sabazia</t>
  </si>
  <si>
    <t>Avis Ascoli</t>
  </si>
  <si>
    <t>Roma Road Runner</t>
  </si>
  <si>
    <t>Sabina Marathon</t>
  </si>
  <si>
    <t>Spoleto</t>
  </si>
  <si>
    <t>Atletica Fiano Romano</t>
  </si>
  <si>
    <t>Avis Aido Rieti</t>
  </si>
  <si>
    <t>Avis Perugia</t>
  </si>
  <si>
    <t>Opoa</t>
  </si>
  <si>
    <t>Asd Morena Runner</t>
  </si>
  <si>
    <t>K42</t>
  </si>
  <si>
    <t>Atletica Amatori Velletri</t>
  </si>
  <si>
    <t>Spirito Trail Asd</t>
  </si>
  <si>
    <t>Poditicatiburtina</t>
  </si>
  <si>
    <t>Aditfs</t>
  </si>
  <si>
    <t>Pod. Tidurtina</t>
  </si>
  <si>
    <t>Asd Morena Runners</t>
  </si>
  <si>
    <t>Amatori Castel Fusano</t>
  </si>
  <si>
    <t>Trail dell'Umbria</t>
  </si>
  <si>
    <t>Calvi dell'Umbria (TR) Italia - Domenica 17/05/2009</t>
  </si>
  <si>
    <t>A.S.D. Podistica Solidarieta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</si>
</sst>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1" fontId="14" fillId="0" borderId="3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21" fontId="0" fillId="0" borderId="3" xfId="0" applyNumberFormat="1" applyFont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pane ySplit="3" topLeftCell="BM4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162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163</v>
      </c>
      <c r="B2" s="43"/>
      <c r="C2" s="43"/>
      <c r="D2" s="43"/>
      <c r="E2" s="43"/>
      <c r="F2" s="43"/>
      <c r="G2" s="44"/>
      <c r="H2" s="6" t="s">
        <v>0</v>
      </c>
      <c r="I2" s="7">
        <v>18.2</v>
      </c>
    </row>
    <row r="3" spans="1:9" ht="37.5" customHeight="1" thickBot="1">
      <c r="A3" s="17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s="1" customFormat="1" ht="15" customHeight="1">
      <c r="A4" s="24">
        <v>1</v>
      </c>
      <c r="B4" s="54" t="s">
        <v>89</v>
      </c>
      <c r="C4" s="54" t="s">
        <v>45</v>
      </c>
      <c r="D4" s="55" t="s">
        <v>68</v>
      </c>
      <c r="E4" s="54" t="s">
        <v>129</v>
      </c>
      <c r="F4" s="60">
        <v>0.06101851851851852</v>
      </c>
      <c r="G4" s="32" t="str">
        <f aca="true" t="shared" si="0" ref="G4:G66">TEXT(INT((HOUR(F4)*3600+MINUTE(F4)*60+SECOND(F4))/$I$2/60),"0")&amp;"."&amp;TEXT(MOD((HOUR(F4)*3600+MINUTE(F4)*60+SECOND(F4))/$I$2,60),"00")&amp;"/km"</f>
        <v>4.50/km</v>
      </c>
      <c r="H4" s="33">
        <f aca="true" t="shared" si="1" ref="H4:H31">F4-$F$4</f>
        <v>0</v>
      </c>
      <c r="I4" s="33">
        <f>F4-INDEX($F$4:$F$606,MATCH(D4,$D$4:$D$606,0))</f>
        <v>0</v>
      </c>
    </row>
    <row r="5" spans="1:9" s="1" customFormat="1" ht="15" customHeight="1">
      <c r="A5" s="18">
        <v>2</v>
      </c>
      <c r="B5" s="56" t="s">
        <v>11</v>
      </c>
      <c r="C5" s="56" t="s">
        <v>12</v>
      </c>
      <c r="D5" s="57" t="s">
        <v>68</v>
      </c>
      <c r="E5" s="56" t="s">
        <v>130</v>
      </c>
      <c r="F5" s="61">
        <v>0.06347222222222222</v>
      </c>
      <c r="G5" s="34" t="str">
        <f t="shared" si="0"/>
        <v>5.01/km</v>
      </c>
      <c r="H5" s="35">
        <f t="shared" si="1"/>
        <v>0.002453703703703701</v>
      </c>
      <c r="I5" s="35">
        <f>F5-INDEX($F$4:$F$606,MATCH(D5,$D$4:$D$606,0))</f>
        <v>0.002453703703703701</v>
      </c>
    </row>
    <row r="6" spans="1:9" s="1" customFormat="1" ht="15" customHeight="1">
      <c r="A6" s="18">
        <v>3</v>
      </c>
      <c r="B6" s="56" t="s">
        <v>90</v>
      </c>
      <c r="C6" s="56" t="s">
        <v>91</v>
      </c>
      <c r="D6" s="57" t="s">
        <v>68</v>
      </c>
      <c r="E6" s="56" t="s">
        <v>129</v>
      </c>
      <c r="F6" s="61">
        <v>0.06526620370370372</v>
      </c>
      <c r="G6" s="34" t="str">
        <f t="shared" si="0"/>
        <v>5.10/km</v>
      </c>
      <c r="H6" s="35">
        <f t="shared" si="1"/>
        <v>0.004247685185185195</v>
      </c>
      <c r="I6" s="35">
        <f>F6-INDEX($F$4:$F$606,MATCH(D6,$D$4:$D$606,0))</f>
        <v>0.004247685185185195</v>
      </c>
    </row>
    <row r="7" spans="1:9" s="1" customFormat="1" ht="15" customHeight="1">
      <c r="A7" s="18">
        <v>4</v>
      </c>
      <c r="B7" s="56" t="s">
        <v>69</v>
      </c>
      <c r="C7" s="56" t="s">
        <v>70</v>
      </c>
      <c r="D7" s="57" t="s">
        <v>68</v>
      </c>
      <c r="E7" s="56" t="s">
        <v>131</v>
      </c>
      <c r="F7" s="61">
        <v>0.06556712962962963</v>
      </c>
      <c r="G7" s="34" t="str">
        <f t="shared" si="0"/>
        <v>5.11/km</v>
      </c>
      <c r="H7" s="35">
        <f t="shared" si="1"/>
        <v>0.0045486111111111074</v>
      </c>
      <c r="I7" s="35">
        <f>F7-INDEX($F$4:$F$606,MATCH(D7,$D$4:$D$606,0))</f>
        <v>0.0045486111111111074</v>
      </c>
    </row>
    <row r="8" spans="1:9" s="1" customFormat="1" ht="15" customHeight="1">
      <c r="A8" s="18">
        <v>5</v>
      </c>
      <c r="B8" s="56" t="s">
        <v>92</v>
      </c>
      <c r="C8" s="56" t="s">
        <v>50</v>
      </c>
      <c r="D8" s="57" t="s">
        <v>68</v>
      </c>
      <c r="E8" s="56" t="s">
        <v>132</v>
      </c>
      <c r="F8" s="61">
        <v>0.06952546296296297</v>
      </c>
      <c r="G8" s="34" t="str">
        <f t="shared" si="0"/>
        <v>5.30/km</v>
      </c>
      <c r="H8" s="35">
        <f t="shared" si="1"/>
        <v>0.008506944444444449</v>
      </c>
      <c r="I8" s="35">
        <f>F8-INDEX($F$4:$F$606,MATCH(D8,$D$4:$D$606,0))</f>
        <v>0.008506944444444449</v>
      </c>
    </row>
    <row r="9" spans="1:9" s="1" customFormat="1" ht="15" customHeight="1">
      <c r="A9" s="18">
        <v>6</v>
      </c>
      <c r="B9" s="56" t="s">
        <v>93</v>
      </c>
      <c r="C9" s="56" t="s">
        <v>94</v>
      </c>
      <c r="D9" s="57" t="s">
        <v>68</v>
      </c>
      <c r="E9" s="56" t="s">
        <v>132</v>
      </c>
      <c r="F9" s="61">
        <v>0.06953703703703704</v>
      </c>
      <c r="G9" s="34" t="str">
        <f t="shared" si="0"/>
        <v>5.30/km</v>
      </c>
      <c r="H9" s="35">
        <f t="shared" si="1"/>
        <v>0.008518518518518516</v>
      </c>
      <c r="I9" s="35">
        <f>F9-INDEX($F$4:$F$606,MATCH(D9,$D$4:$D$606,0))</f>
        <v>0.008518518518518516</v>
      </c>
    </row>
    <row r="10" spans="1:9" s="1" customFormat="1" ht="15" customHeight="1">
      <c r="A10" s="18">
        <v>7</v>
      </c>
      <c r="B10" s="56" t="s">
        <v>14</v>
      </c>
      <c r="C10" s="56" t="s">
        <v>15</v>
      </c>
      <c r="D10" s="57" t="s">
        <v>68</v>
      </c>
      <c r="E10" s="56" t="s">
        <v>133</v>
      </c>
      <c r="F10" s="61">
        <v>0.0709375</v>
      </c>
      <c r="G10" s="34" t="str">
        <f t="shared" si="0"/>
        <v>5.37/km</v>
      </c>
      <c r="H10" s="35">
        <f t="shared" si="1"/>
        <v>0.00991898148148148</v>
      </c>
      <c r="I10" s="35">
        <f>F10-INDEX($F$4:$F$606,MATCH(D10,$D$4:$D$606,0))</f>
        <v>0.00991898148148148</v>
      </c>
    </row>
    <row r="11" spans="1:9" s="1" customFormat="1" ht="15" customHeight="1">
      <c r="A11" s="18">
        <v>8</v>
      </c>
      <c r="B11" s="56" t="s">
        <v>71</v>
      </c>
      <c r="C11" s="56" t="s">
        <v>95</v>
      </c>
      <c r="D11" s="57" t="s">
        <v>68</v>
      </c>
      <c r="E11" s="56" t="s">
        <v>134</v>
      </c>
      <c r="F11" s="61">
        <v>0.07189814814814814</v>
      </c>
      <c r="G11" s="34" t="str">
        <f t="shared" si="0"/>
        <v>5.41/km</v>
      </c>
      <c r="H11" s="35">
        <f t="shared" si="1"/>
        <v>0.010879629629629621</v>
      </c>
      <c r="I11" s="35">
        <f>F11-INDEX($F$4:$F$606,MATCH(D11,$D$4:$D$606,0))</f>
        <v>0.010879629629629621</v>
      </c>
    </row>
    <row r="12" spans="1:9" s="1" customFormat="1" ht="15" customHeight="1">
      <c r="A12" s="18">
        <v>9</v>
      </c>
      <c r="B12" s="56" t="s">
        <v>96</v>
      </c>
      <c r="C12" s="56" t="s">
        <v>15</v>
      </c>
      <c r="D12" s="57" t="s">
        <v>68</v>
      </c>
      <c r="E12" s="56" t="s">
        <v>135</v>
      </c>
      <c r="F12" s="61">
        <v>0.0744675925925926</v>
      </c>
      <c r="G12" s="34" t="str">
        <f t="shared" si="0"/>
        <v>5.54/km</v>
      </c>
      <c r="H12" s="35">
        <f t="shared" si="1"/>
        <v>0.013449074074074079</v>
      </c>
      <c r="I12" s="35">
        <f>F12-INDEX($F$4:$F$606,MATCH(D12,$D$4:$D$606,0))</f>
        <v>0.013449074074074079</v>
      </c>
    </row>
    <row r="13" spans="1:9" s="1" customFormat="1" ht="15" customHeight="1">
      <c r="A13" s="18">
        <v>10</v>
      </c>
      <c r="B13" s="56" t="s">
        <v>97</v>
      </c>
      <c r="C13" s="56" t="s">
        <v>98</v>
      </c>
      <c r="D13" s="57" t="s">
        <v>68</v>
      </c>
      <c r="E13" s="56" t="s">
        <v>136</v>
      </c>
      <c r="F13" s="61">
        <v>0.07701388888888888</v>
      </c>
      <c r="G13" s="34" t="str">
        <f t="shared" si="0"/>
        <v>6.06/km</v>
      </c>
      <c r="H13" s="35">
        <f t="shared" si="1"/>
        <v>0.01599537037037036</v>
      </c>
      <c r="I13" s="35">
        <f>F13-INDEX($F$4:$F$606,MATCH(D13,$D$4:$D$606,0))</f>
        <v>0.01599537037037036</v>
      </c>
    </row>
    <row r="14" spans="1:9" s="1" customFormat="1" ht="15" customHeight="1">
      <c r="A14" s="18">
        <v>11</v>
      </c>
      <c r="B14" s="56" t="s">
        <v>99</v>
      </c>
      <c r="C14" s="56" t="s">
        <v>100</v>
      </c>
      <c r="D14" s="57" t="s">
        <v>68</v>
      </c>
      <c r="E14" s="56" t="s">
        <v>137</v>
      </c>
      <c r="F14" s="61">
        <v>0.07784722222222222</v>
      </c>
      <c r="G14" s="34" t="str">
        <f t="shared" si="0"/>
        <v>6.10/km</v>
      </c>
      <c r="H14" s="35">
        <f t="shared" si="1"/>
        <v>0.0168287037037037</v>
      </c>
      <c r="I14" s="35">
        <f>F14-INDEX($F$4:$F$606,MATCH(D14,$D$4:$D$606,0))</f>
        <v>0.0168287037037037</v>
      </c>
    </row>
    <row r="15" spans="1:9" s="1" customFormat="1" ht="15" customHeight="1">
      <c r="A15" s="18">
        <v>12</v>
      </c>
      <c r="B15" s="56" t="s">
        <v>18</v>
      </c>
      <c r="C15" s="56" t="s">
        <v>13</v>
      </c>
      <c r="D15" s="57" t="s">
        <v>68</v>
      </c>
      <c r="E15" s="56" t="s">
        <v>138</v>
      </c>
      <c r="F15" s="61">
        <v>0.07785879629629629</v>
      </c>
      <c r="G15" s="34" t="str">
        <f t="shared" si="0"/>
        <v>6.10/km</v>
      </c>
      <c r="H15" s="35">
        <f t="shared" si="1"/>
        <v>0.016840277777777767</v>
      </c>
      <c r="I15" s="35">
        <f>F15-INDEX($F$4:$F$606,MATCH(D15,$D$4:$D$606,0))</f>
        <v>0.016840277777777767</v>
      </c>
    </row>
    <row r="16" spans="1:9" s="1" customFormat="1" ht="15" customHeight="1">
      <c r="A16" s="18">
        <v>13</v>
      </c>
      <c r="B16" s="56" t="s">
        <v>101</v>
      </c>
      <c r="C16" s="56" t="s">
        <v>27</v>
      </c>
      <c r="D16" s="57" t="s">
        <v>68</v>
      </c>
      <c r="E16" s="56" t="s">
        <v>139</v>
      </c>
      <c r="F16" s="61">
        <v>0.07935185185185185</v>
      </c>
      <c r="G16" s="34" t="str">
        <f t="shared" si="0"/>
        <v>6.17/km</v>
      </c>
      <c r="H16" s="35">
        <f t="shared" si="1"/>
        <v>0.018333333333333333</v>
      </c>
      <c r="I16" s="35">
        <f>F16-INDEX($F$4:$F$606,MATCH(D16,$D$4:$D$606,0))</f>
        <v>0.018333333333333333</v>
      </c>
    </row>
    <row r="17" spans="1:9" s="1" customFormat="1" ht="15" customHeight="1">
      <c r="A17" s="18">
        <v>14</v>
      </c>
      <c r="B17" s="56" t="s">
        <v>20</v>
      </c>
      <c r="C17" s="56" t="s">
        <v>19</v>
      </c>
      <c r="D17" s="57" t="s">
        <v>68</v>
      </c>
      <c r="E17" s="56" t="s">
        <v>51</v>
      </c>
      <c r="F17" s="61">
        <v>0.0805787037037037</v>
      </c>
      <c r="G17" s="34" t="str">
        <f t="shared" si="0"/>
        <v>6.23/km</v>
      </c>
      <c r="H17" s="35">
        <f t="shared" si="1"/>
        <v>0.019560185185185174</v>
      </c>
      <c r="I17" s="35">
        <f>F17-INDEX($F$4:$F$606,MATCH(D17,$D$4:$D$606,0))</f>
        <v>0.019560185185185174</v>
      </c>
    </row>
    <row r="18" spans="1:9" s="1" customFormat="1" ht="15" customHeight="1">
      <c r="A18" s="18">
        <v>15</v>
      </c>
      <c r="B18" s="56" t="s">
        <v>102</v>
      </c>
      <c r="C18" s="56" t="s">
        <v>42</v>
      </c>
      <c r="D18" s="57" t="s">
        <v>68</v>
      </c>
      <c r="E18" s="56" t="s">
        <v>140</v>
      </c>
      <c r="F18" s="61">
        <v>0.08072916666666667</v>
      </c>
      <c r="G18" s="34" t="str">
        <f t="shared" si="0"/>
        <v>6.23/km</v>
      </c>
      <c r="H18" s="35">
        <f t="shared" si="1"/>
        <v>0.01971064814814815</v>
      </c>
      <c r="I18" s="35">
        <f>F18-INDEX($F$4:$F$606,MATCH(D18,$D$4:$D$606,0))</f>
        <v>0.01971064814814815</v>
      </c>
    </row>
    <row r="19" spans="1:9" s="1" customFormat="1" ht="15" customHeight="1">
      <c r="A19" s="18">
        <v>16</v>
      </c>
      <c r="B19" s="56" t="s">
        <v>103</v>
      </c>
      <c r="C19" s="56" t="s">
        <v>13</v>
      </c>
      <c r="D19" s="57" t="s">
        <v>68</v>
      </c>
      <c r="E19" s="56" t="s">
        <v>141</v>
      </c>
      <c r="F19" s="61">
        <v>0.08104166666666666</v>
      </c>
      <c r="G19" s="34" t="str">
        <f t="shared" si="0"/>
        <v>6.25/km</v>
      </c>
      <c r="H19" s="35">
        <f t="shared" si="1"/>
        <v>0.020023148148148144</v>
      </c>
      <c r="I19" s="35">
        <f>F19-INDEX($F$4:$F$606,MATCH(D19,$D$4:$D$606,0))</f>
        <v>0.020023148148148144</v>
      </c>
    </row>
    <row r="20" spans="1:9" s="1" customFormat="1" ht="15" customHeight="1">
      <c r="A20" s="18">
        <v>17</v>
      </c>
      <c r="B20" s="56" t="s">
        <v>104</v>
      </c>
      <c r="C20" s="56" t="s">
        <v>105</v>
      </c>
      <c r="D20" s="57" t="s">
        <v>68</v>
      </c>
      <c r="E20" s="56" t="s">
        <v>81</v>
      </c>
      <c r="F20" s="61">
        <v>0.0820601851851852</v>
      </c>
      <c r="G20" s="34" t="str">
        <f t="shared" si="0"/>
        <v>6.30/km</v>
      </c>
      <c r="H20" s="35">
        <f t="shared" si="1"/>
        <v>0.021041666666666674</v>
      </c>
      <c r="I20" s="35">
        <f>F20-INDEX($F$4:$F$606,MATCH(D20,$D$4:$D$606,0))</f>
        <v>0.021041666666666674</v>
      </c>
    </row>
    <row r="21" spans="1:9" s="1" customFormat="1" ht="15" customHeight="1">
      <c r="A21" s="25">
        <v>18</v>
      </c>
      <c r="B21" s="51" t="s">
        <v>106</v>
      </c>
      <c r="C21" s="51" t="s">
        <v>36</v>
      </c>
      <c r="D21" s="52" t="s">
        <v>68</v>
      </c>
      <c r="E21" s="51" t="s">
        <v>164</v>
      </c>
      <c r="F21" s="53">
        <v>0.08207175925925926</v>
      </c>
      <c r="G21" s="38" t="str">
        <f t="shared" si="0"/>
        <v>6.30/km</v>
      </c>
      <c r="H21" s="39">
        <f t="shared" si="1"/>
        <v>0.02105324074074074</v>
      </c>
      <c r="I21" s="39">
        <f>F21-INDEX($F$4:$F$606,MATCH(D21,$D$4:$D$606,0))</f>
        <v>0.02105324074074074</v>
      </c>
    </row>
    <row r="22" spans="1:9" s="1" customFormat="1" ht="15" customHeight="1">
      <c r="A22" s="18">
        <v>19</v>
      </c>
      <c r="B22" s="56" t="s">
        <v>11</v>
      </c>
      <c r="C22" s="56" t="s">
        <v>25</v>
      </c>
      <c r="D22" s="57" t="s">
        <v>68</v>
      </c>
      <c r="E22" s="56" t="s">
        <v>142</v>
      </c>
      <c r="F22" s="61">
        <v>0.08212962962962962</v>
      </c>
      <c r="G22" s="34" t="str">
        <f t="shared" si="0"/>
        <v>6.30/km</v>
      </c>
      <c r="H22" s="35">
        <f t="shared" si="1"/>
        <v>0.0211111111111111</v>
      </c>
      <c r="I22" s="35">
        <f>F22-INDEX($F$4:$F$606,MATCH(D22,$D$4:$D$606,0))</f>
        <v>0.0211111111111111</v>
      </c>
    </row>
    <row r="23" spans="1:9" s="1" customFormat="1" ht="15" customHeight="1">
      <c r="A23" s="18">
        <v>20</v>
      </c>
      <c r="B23" s="56" t="s">
        <v>107</v>
      </c>
      <c r="C23" s="56" t="s">
        <v>15</v>
      </c>
      <c r="D23" s="57" t="s">
        <v>68</v>
      </c>
      <c r="E23" s="56" t="s">
        <v>143</v>
      </c>
      <c r="F23" s="61">
        <v>0.08226851851851852</v>
      </c>
      <c r="G23" s="34" t="str">
        <f t="shared" si="0"/>
        <v>6.31/km</v>
      </c>
      <c r="H23" s="35">
        <f t="shared" si="1"/>
        <v>0.021249999999999998</v>
      </c>
      <c r="I23" s="35">
        <f>F23-INDEX($F$4:$F$606,MATCH(D23,$D$4:$D$606,0))</f>
        <v>0.021249999999999998</v>
      </c>
    </row>
    <row r="24" spans="1:9" s="1" customFormat="1" ht="15" customHeight="1">
      <c r="A24" s="18">
        <v>21</v>
      </c>
      <c r="B24" s="56" t="s">
        <v>37</v>
      </c>
      <c r="C24" s="56" t="s">
        <v>54</v>
      </c>
      <c r="D24" s="57" t="s">
        <v>68</v>
      </c>
      <c r="E24" s="56" t="s">
        <v>144</v>
      </c>
      <c r="F24" s="61">
        <v>0.08311342592592592</v>
      </c>
      <c r="G24" s="34" t="str">
        <f t="shared" si="0"/>
        <v>6.35/km</v>
      </c>
      <c r="H24" s="35">
        <f t="shared" si="1"/>
        <v>0.022094907407407403</v>
      </c>
      <c r="I24" s="35">
        <f>F24-INDEX($F$4:$F$606,MATCH(D24,$D$4:$D$606,0))</f>
        <v>0.022094907407407403</v>
      </c>
    </row>
    <row r="25" spans="1:9" s="1" customFormat="1" ht="15" customHeight="1">
      <c r="A25" s="18">
        <v>22</v>
      </c>
      <c r="B25" s="56" t="s">
        <v>53</v>
      </c>
      <c r="C25" s="56" t="s">
        <v>40</v>
      </c>
      <c r="D25" s="57" t="s">
        <v>68</v>
      </c>
      <c r="E25" s="56" t="s">
        <v>145</v>
      </c>
      <c r="F25" s="61">
        <v>0.08457175925925926</v>
      </c>
      <c r="G25" s="34" t="str">
        <f t="shared" si="0"/>
        <v>6.41/km</v>
      </c>
      <c r="H25" s="35">
        <f t="shared" si="1"/>
        <v>0.023553240740740743</v>
      </c>
      <c r="I25" s="35">
        <f>F25-INDEX($F$4:$F$606,MATCH(D25,$D$4:$D$606,0))</f>
        <v>0.023553240740740743</v>
      </c>
    </row>
    <row r="26" spans="1:9" s="1" customFormat="1" ht="15" customHeight="1">
      <c r="A26" s="18">
        <v>23</v>
      </c>
      <c r="B26" s="56" t="s">
        <v>83</v>
      </c>
      <c r="C26" s="56" t="s">
        <v>22</v>
      </c>
      <c r="D26" s="57" t="s">
        <v>68</v>
      </c>
      <c r="E26" s="56" t="s">
        <v>67</v>
      </c>
      <c r="F26" s="61">
        <v>0.08484953703703703</v>
      </c>
      <c r="G26" s="34" t="str">
        <f t="shared" si="0"/>
        <v>6.43/km</v>
      </c>
      <c r="H26" s="35">
        <f t="shared" si="1"/>
        <v>0.02383101851851851</v>
      </c>
      <c r="I26" s="35">
        <f>F26-INDEX($F$4:$F$606,MATCH(D26,$D$4:$D$606,0))</f>
        <v>0.02383101851851851</v>
      </c>
    </row>
    <row r="27" spans="1:9" s="2" customFormat="1" ht="15" customHeight="1">
      <c r="A27" s="18">
        <v>24</v>
      </c>
      <c r="B27" s="56" t="s">
        <v>108</v>
      </c>
      <c r="C27" s="56" t="s">
        <v>34</v>
      </c>
      <c r="D27" s="57" t="s">
        <v>68</v>
      </c>
      <c r="E27" s="56" t="s">
        <v>145</v>
      </c>
      <c r="F27" s="61">
        <v>0.08668981481481482</v>
      </c>
      <c r="G27" s="34" t="str">
        <f t="shared" si="0"/>
        <v>6.52/km</v>
      </c>
      <c r="H27" s="35">
        <f t="shared" si="1"/>
        <v>0.025671296296296296</v>
      </c>
      <c r="I27" s="35">
        <f>F27-INDEX($F$4:$F$606,MATCH(D27,$D$4:$D$606,0))</f>
        <v>0.025671296296296296</v>
      </c>
    </row>
    <row r="28" spans="1:9" s="1" customFormat="1" ht="15" customHeight="1">
      <c r="A28" s="18">
        <v>25</v>
      </c>
      <c r="B28" s="56" t="s">
        <v>35</v>
      </c>
      <c r="C28" s="56" t="s">
        <v>16</v>
      </c>
      <c r="D28" s="57" t="s">
        <v>68</v>
      </c>
      <c r="E28" s="56" t="s">
        <v>132</v>
      </c>
      <c r="F28" s="61">
        <v>0.08892361111111112</v>
      </c>
      <c r="G28" s="34" t="str">
        <f t="shared" si="0"/>
        <v>7.02/km</v>
      </c>
      <c r="H28" s="35">
        <f t="shared" si="1"/>
        <v>0.0279050925925926</v>
      </c>
      <c r="I28" s="35">
        <f>F28-INDEX($F$4:$F$606,MATCH(D28,$D$4:$D$606,0))</f>
        <v>0.0279050925925926</v>
      </c>
    </row>
    <row r="29" spans="1:9" s="1" customFormat="1" ht="15" customHeight="1">
      <c r="A29" s="18">
        <v>26</v>
      </c>
      <c r="B29" s="56" t="s">
        <v>56</v>
      </c>
      <c r="C29" s="56" t="s">
        <v>57</v>
      </c>
      <c r="D29" s="57" t="s">
        <v>68</v>
      </c>
      <c r="E29" s="56" t="s">
        <v>146</v>
      </c>
      <c r="F29" s="61">
        <v>0.08918981481481482</v>
      </c>
      <c r="G29" s="34" t="str">
        <f t="shared" si="0"/>
        <v>7.03/km</v>
      </c>
      <c r="H29" s="35">
        <f t="shared" si="1"/>
        <v>0.0281712962962963</v>
      </c>
      <c r="I29" s="35">
        <f>F29-INDEX($F$4:$F$606,MATCH(D29,$D$4:$D$606,0))</f>
        <v>0.0281712962962963</v>
      </c>
    </row>
    <row r="30" spans="1:9" s="1" customFormat="1" ht="15" customHeight="1">
      <c r="A30" s="18">
        <v>27</v>
      </c>
      <c r="B30" s="56" t="s">
        <v>109</v>
      </c>
      <c r="C30" s="56" t="s">
        <v>28</v>
      </c>
      <c r="D30" s="57" t="s">
        <v>68</v>
      </c>
      <c r="E30" s="56" t="s">
        <v>137</v>
      </c>
      <c r="F30" s="61">
        <v>0.08924768518518518</v>
      </c>
      <c r="G30" s="34" t="str">
        <f t="shared" si="0"/>
        <v>7.04/km</v>
      </c>
      <c r="H30" s="35">
        <f t="shared" si="1"/>
        <v>0.02822916666666666</v>
      </c>
      <c r="I30" s="35">
        <f>F30-INDEX($F$4:$F$606,MATCH(D30,$D$4:$D$606,0))</f>
        <v>0.02822916666666666</v>
      </c>
    </row>
    <row r="31" spans="1:9" s="1" customFormat="1" ht="15" customHeight="1">
      <c r="A31" s="18">
        <v>28</v>
      </c>
      <c r="B31" s="56" t="s">
        <v>110</v>
      </c>
      <c r="C31" s="56" t="s">
        <v>111</v>
      </c>
      <c r="D31" s="57" t="s">
        <v>68</v>
      </c>
      <c r="E31" s="56" t="s">
        <v>147</v>
      </c>
      <c r="F31" s="61">
        <v>0.09303240740740741</v>
      </c>
      <c r="G31" s="34" t="str">
        <f t="shared" si="0"/>
        <v>7.22/km</v>
      </c>
      <c r="H31" s="35">
        <f t="shared" si="1"/>
        <v>0.03201388888888889</v>
      </c>
      <c r="I31" s="35">
        <f>F31-INDEX($F$4:$F$606,MATCH(D31,$D$4:$D$606,0))</f>
        <v>0.03201388888888889</v>
      </c>
    </row>
    <row r="32" spans="1:9" s="1" customFormat="1" ht="15" customHeight="1">
      <c r="A32" s="18">
        <v>29</v>
      </c>
      <c r="B32" s="56" t="s">
        <v>112</v>
      </c>
      <c r="C32" s="56" t="s">
        <v>113</v>
      </c>
      <c r="D32" s="57" t="s">
        <v>68</v>
      </c>
      <c r="E32" s="56" t="s">
        <v>148</v>
      </c>
      <c r="F32" s="61">
        <v>0.09444444444444444</v>
      </c>
      <c r="G32" s="34" t="str">
        <f t="shared" si="0"/>
        <v>7.28/km</v>
      </c>
      <c r="H32" s="35">
        <f aca="true" t="shared" si="2" ref="H32:H66">F32-$F$4</f>
        <v>0.03342592592592592</v>
      </c>
      <c r="I32" s="35">
        <f>F32-INDEX($F$4:$F$606,MATCH(D32,$D$4:$D$606,0))</f>
        <v>0.03342592592592592</v>
      </c>
    </row>
    <row r="33" spans="1:9" s="1" customFormat="1" ht="15" customHeight="1">
      <c r="A33" s="18">
        <v>30</v>
      </c>
      <c r="B33" s="56" t="s">
        <v>114</v>
      </c>
      <c r="C33" s="56" t="s">
        <v>26</v>
      </c>
      <c r="D33" s="57" t="s">
        <v>68</v>
      </c>
      <c r="E33" s="56" t="s">
        <v>149</v>
      </c>
      <c r="F33" s="61">
        <v>0.09608796296296296</v>
      </c>
      <c r="G33" s="34" t="str">
        <f t="shared" si="0"/>
        <v>7.36/km</v>
      </c>
      <c r="H33" s="35">
        <f t="shared" si="2"/>
        <v>0.03506944444444444</v>
      </c>
      <c r="I33" s="35">
        <f>F33-INDEX($F$4:$F$606,MATCH(D33,$D$4:$D$606,0))</f>
        <v>0.03506944444444444</v>
      </c>
    </row>
    <row r="34" spans="1:9" s="1" customFormat="1" ht="15" customHeight="1">
      <c r="A34" s="18">
        <v>31</v>
      </c>
      <c r="B34" s="56" t="s">
        <v>115</v>
      </c>
      <c r="C34" s="56" t="s">
        <v>12</v>
      </c>
      <c r="D34" s="57" t="s">
        <v>68</v>
      </c>
      <c r="E34" s="56" t="s">
        <v>149</v>
      </c>
      <c r="F34" s="61">
        <v>0.09680555555555555</v>
      </c>
      <c r="G34" s="34" t="str">
        <f t="shared" si="0"/>
        <v>7.40/km</v>
      </c>
      <c r="H34" s="35">
        <f t="shared" si="2"/>
        <v>0.03578703703703703</v>
      </c>
      <c r="I34" s="35">
        <f>F34-INDEX($F$4:$F$606,MATCH(D34,$D$4:$D$606,0))</f>
        <v>0.03578703703703703</v>
      </c>
    </row>
    <row r="35" spans="1:9" s="1" customFormat="1" ht="15" customHeight="1">
      <c r="A35" s="18">
        <v>32</v>
      </c>
      <c r="B35" s="56" t="s">
        <v>30</v>
      </c>
      <c r="C35" s="56" t="s">
        <v>31</v>
      </c>
      <c r="D35" s="57" t="s">
        <v>68</v>
      </c>
      <c r="E35" s="56" t="s">
        <v>150</v>
      </c>
      <c r="F35" s="61">
        <v>0.09704861111111111</v>
      </c>
      <c r="G35" s="34" t="str">
        <f t="shared" si="0"/>
        <v>7.41/km</v>
      </c>
      <c r="H35" s="35">
        <f t="shared" si="2"/>
        <v>0.03603009259259259</v>
      </c>
      <c r="I35" s="35">
        <f>F35-INDEX($F$4:$F$606,MATCH(D35,$D$4:$D$606,0))</f>
        <v>0.03603009259259259</v>
      </c>
    </row>
    <row r="36" spans="1:9" s="1" customFormat="1" ht="15" customHeight="1">
      <c r="A36" s="18">
        <v>33</v>
      </c>
      <c r="B36" s="56" t="s">
        <v>116</v>
      </c>
      <c r="C36" s="56" t="s">
        <v>17</v>
      </c>
      <c r="D36" s="57" t="s">
        <v>68</v>
      </c>
      <c r="E36" s="56" t="s">
        <v>151</v>
      </c>
      <c r="F36" s="61">
        <v>0.09707175925925926</v>
      </c>
      <c r="G36" s="34" t="str">
        <f t="shared" si="0"/>
        <v>7.41/km</v>
      </c>
      <c r="H36" s="35">
        <f t="shared" si="2"/>
        <v>0.03605324074074074</v>
      </c>
      <c r="I36" s="35">
        <f>F36-INDEX($F$4:$F$606,MATCH(D36,$D$4:$D$606,0))</f>
        <v>0.03605324074074074</v>
      </c>
    </row>
    <row r="37" spans="1:9" s="1" customFormat="1" ht="15" customHeight="1">
      <c r="A37" s="18">
        <v>34</v>
      </c>
      <c r="B37" s="56" t="s">
        <v>38</v>
      </c>
      <c r="C37" s="56" t="s">
        <v>24</v>
      </c>
      <c r="D37" s="57" t="s">
        <v>68</v>
      </c>
      <c r="E37" s="56" t="s">
        <v>52</v>
      </c>
      <c r="F37" s="61">
        <v>0.09708333333333334</v>
      </c>
      <c r="G37" s="34" t="str">
        <f t="shared" si="0"/>
        <v>7.41/km</v>
      </c>
      <c r="H37" s="35">
        <f t="shared" si="2"/>
        <v>0.03606481481481482</v>
      </c>
      <c r="I37" s="35">
        <f>F37-INDEX($F$4:$F$606,MATCH(D37,$D$4:$D$606,0))</f>
        <v>0.03606481481481482</v>
      </c>
    </row>
    <row r="38" spans="1:9" s="1" customFormat="1" ht="15" customHeight="1">
      <c r="A38" s="18">
        <v>35</v>
      </c>
      <c r="B38" s="56" t="s">
        <v>76</v>
      </c>
      <c r="C38" s="56" t="s">
        <v>26</v>
      </c>
      <c r="D38" s="57" t="s">
        <v>68</v>
      </c>
      <c r="E38" s="56" t="s">
        <v>133</v>
      </c>
      <c r="F38" s="61">
        <v>0.10077546296296297</v>
      </c>
      <c r="G38" s="34" t="str">
        <f t="shared" si="0"/>
        <v>7.58/km</v>
      </c>
      <c r="H38" s="35">
        <f t="shared" si="2"/>
        <v>0.03975694444444445</v>
      </c>
      <c r="I38" s="35">
        <f>F38-INDEX($F$4:$F$606,MATCH(D38,$D$4:$D$606,0))</f>
        <v>0.03975694444444445</v>
      </c>
    </row>
    <row r="39" spans="1:9" s="1" customFormat="1" ht="15" customHeight="1">
      <c r="A39" s="18">
        <v>36</v>
      </c>
      <c r="B39" s="56" t="s">
        <v>72</v>
      </c>
      <c r="C39" s="56" t="s">
        <v>15</v>
      </c>
      <c r="D39" s="57" t="s">
        <v>68</v>
      </c>
      <c r="E39" s="56" t="s">
        <v>133</v>
      </c>
      <c r="F39" s="61">
        <v>0.10086805555555556</v>
      </c>
      <c r="G39" s="34" t="str">
        <f t="shared" si="0"/>
        <v>7.59/km</v>
      </c>
      <c r="H39" s="35">
        <f t="shared" si="2"/>
        <v>0.03984953703703704</v>
      </c>
      <c r="I39" s="35">
        <f>F39-INDEX($F$4:$F$606,MATCH(D39,$D$4:$D$606,0))</f>
        <v>0.03984953703703704</v>
      </c>
    </row>
    <row r="40" spans="1:9" s="1" customFormat="1" ht="15" customHeight="1">
      <c r="A40" s="18">
        <v>37</v>
      </c>
      <c r="B40" s="56" t="s">
        <v>32</v>
      </c>
      <c r="C40" s="56" t="s">
        <v>33</v>
      </c>
      <c r="D40" s="57" t="s">
        <v>68</v>
      </c>
      <c r="E40" s="56" t="s">
        <v>152</v>
      </c>
      <c r="F40" s="61">
        <v>0.10099537037037037</v>
      </c>
      <c r="G40" s="34" t="str">
        <f t="shared" si="0"/>
        <v>7.59/km</v>
      </c>
      <c r="H40" s="35">
        <f t="shared" si="2"/>
        <v>0.039976851851851854</v>
      </c>
      <c r="I40" s="35">
        <f>F40-INDEX($F$4:$F$606,MATCH(D40,$D$4:$D$606,0))</f>
        <v>0.039976851851851854</v>
      </c>
    </row>
    <row r="41" spans="1:9" s="1" customFormat="1" ht="15" customHeight="1">
      <c r="A41" s="18">
        <v>38</v>
      </c>
      <c r="B41" s="56" t="s">
        <v>73</v>
      </c>
      <c r="C41" s="56" t="s">
        <v>17</v>
      </c>
      <c r="D41" s="57" t="s">
        <v>68</v>
      </c>
      <c r="E41" s="56" t="s">
        <v>153</v>
      </c>
      <c r="F41" s="61">
        <v>0.10273148148148148</v>
      </c>
      <c r="G41" s="34" t="str">
        <f t="shared" si="0"/>
        <v>8.08/km</v>
      </c>
      <c r="H41" s="35">
        <f t="shared" si="2"/>
        <v>0.04171296296296296</v>
      </c>
      <c r="I41" s="35">
        <f>F41-INDEX($F$4:$F$606,MATCH(D41,$D$4:$D$606,0))</f>
        <v>0.04171296296296296</v>
      </c>
    </row>
    <row r="42" spans="1:9" s="1" customFormat="1" ht="15" customHeight="1">
      <c r="A42" s="18">
        <v>39</v>
      </c>
      <c r="B42" s="56" t="s">
        <v>117</v>
      </c>
      <c r="C42" s="56" t="s">
        <v>21</v>
      </c>
      <c r="D42" s="57" t="s">
        <v>68</v>
      </c>
      <c r="E42" s="56" t="s">
        <v>154</v>
      </c>
      <c r="F42" s="61">
        <v>0.10283564814814815</v>
      </c>
      <c r="G42" s="34" t="str">
        <f t="shared" si="0"/>
        <v>8.08/km</v>
      </c>
      <c r="H42" s="35">
        <f t="shared" si="2"/>
        <v>0.04181712962962963</v>
      </c>
      <c r="I42" s="35">
        <f>F42-INDEX($F$4:$F$606,MATCH(D42,$D$4:$D$606,0))</f>
        <v>0.04181712962962963</v>
      </c>
    </row>
    <row r="43" spans="1:9" s="1" customFormat="1" ht="15" customHeight="1">
      <c r="A43" s="18">
        <v>40</v>
      </c>
      <c r="B43" s="56" t="s">
        <v>118</v>
      </c>
      <c r="C43" s="56" t="s">
        <v>17</v>
      </c>
      <c r="D43" s="57" t="s">
        <v>68</v>
      </c>
      <c r="E43" s="56" t="s">
        <v>141</v>
      </c>
      <c r="F43" s="61">
        <v>0.10291666666666666</v>
      </c>
      <c r="G43" s="34" t="str">
        <f t="shared" si="0"/>
        <v>8.09/km</v>
      </c>
      <c r="H43" s="35">
        <f t="shared" si="2"/>
        <v>0.041898148148148136</v>
      </c>
      <c r="I43" s="35">
        <f>F43-INDEX($F$4:$F$606,MATCH(D43,$D$4:$D$606,0))</f>
        <v>0.041898148148148136</v>
      </c>
    </row>
    <row r="44" spans="1:9" s="1" customFormat="1" ht="15" customHeight="1">
      <c r="A44" s="18">
        <v>41</v>
      </c>
      <c r="B44" s="56" t="s">
        <v>44</v>
      </c>
      <c r="C44" s="56" t="s">
        <v>45</v>
      </c>
      <c r="D44" s="57" t="s">
        <v>68</v>
      </c>
      <c r="E44" s="56" t="s">
        <v>155</v>
      </c>
      <c r="F44" s="61">
        <v>0.1030787037037037</v>
      </c>
      <c r="G44" s="34" t="str">
        <f t="shared" si="0"/>
        <v>8.09/km</v>
      </c>
      <c r="H44" s="35">
        <f t="shared" si="2"/>
        <v>0.04206018518518518</v>
      </c>
      <c r="I44" s="35">
        <f>F44-INDEX($F$4:$F$606,MATCH(D44,$D$4:$D$606,0))</f>
        <v>0.04206018518518518</v>
      </c>
    </row>
    <row r="45" spans="1:9" s="1" customFormat="1" ht="15" customHeight="1">
      <c r="A45" s="18">
        <v>42</v>
      </c>
      <c r="B45" s="56" t="s">
        <v>119</v>
      </c>
      <c r="C45" s="56" t="s">
        <v>120</v>
      </c>
      <c r="D45" s="57" t="s">
        <v>68</v>
      </c>
      <c r="E45" s="56" t="s">
        <v>137</v>
      </c>
      <c r="F45" s="61">
        <v>0.10334490740740741</v>
      </c>
      <c r="G45" s="34" t="str">
        <f t="shared" si="0"/>
        <v>8.11/km</v>
      </c>
      <c r="H45" s="35">
        <f t="shared" si="2"/>
        <v>0.04232638888888889</v>
      </c>
      <c r="I45" s="35">
        <f>F45-INDEX($F$4:$F$606,MATCH(D45,$D$4:$D$606,0))</f>
        <v>0.04232638888888889</v>
      </c>
    </row>
    <row r="46" spans="1:9" s="1" customFormat="1" ht="15" customHeight="1">
      <c r="A46" s="18">
        <v>43</v>
      </c>
      <c r="B46" s="56" t="s">
        <v>55</v>
      </c>
      <c r="C46" s="56" t="s">
        <v>58</v>
      </c>
      <c r="D46" s="57" t="s">
        <v>68</v>
      </c>
      <c r="E46" s="56" t="s">
        <v>146</v>
      </c>
      <c r="F46" s="61">
        <v>0.1044675925925926</v>
      </c>
      <c r="G46" s="34" t="str">
        <f t="shared" si="0"/>
        <v>8.16/km</v>
      </c>
      <c r="H46" s="35">
        <f t="shared" si="2"/>
        <v>0.04344907407407408</v>
      </c>
      <c r="I46" s="35">
        <f>F46-INDEX($F$4:$F$606,MATCH(D46,$D$4:$D$606,0))</f>
        <v>0.04344907407407408</v>
      </c>
    </row>
    <row r="47" spans="1:9" s="1" customFormat="1" ht="15" customHeight="1">
      <c r="A47" s="18">
        <v>44</v>
      </c>
      <c r="B47" s="56" t="s">
        <v>121</v>
      </c>
      <c r="C47" s="56" t="s">
        <v>59</v>
      </c>
      <c r="D47" s="57" t="s">
        <v>68</v>
      </c>
      <c r="E47" s="56" t="s">
        <v>137</v>
      </c>
      <c r="F47" s="61">
        <v>0.10530092592592592</v>
      </c>
      <c r="G47" s="34" t="str">
        <f t="shared" si="0"/>
        <v>8.20/km</v>
      </c>
      <c r="H47" s="35">
        <f t="shared" si="2"/>
        <v>0.0442824074074074</v>
      </c>
      <c r="I47" s="35">
        <f>F47-INDEX($F$4:$F$606,MATCH(D47,$D$4:$D$606,0))</f>
        <v>0.0442824074074074</v>
      </c>
    </row>
    <row r="48" spans="1:9" s="1" customFormat="1" ht="15" customHeight="1">
      <c r="A48" s="18">
        <v>45</v>
      </c>
      <c r="B48" s="56" t="s">
        <v>74</v>
      </c>
      <c r="C48" s="56" t="s">
        <v>75</v>
      </c>
      <c r="D48" s="57" t="s">
        <v>68</v>
      </c>
      <c r="E48" s="56" t="s">
        <v>155</v>
      </c>
      <c r="F48" s="61">
        <v>0.10714120370370371</v>
      </c>
      <c r="G48" s="34" t="str">
        <f t="shared" si="0"/>
        <v>8.29/km</v>
      </c>
      <c r="H48" s="35">
        <f t="shared" si="2"/>
        <v>0.04612268518518519</v>
      </c>
      <c r="I48" s="35">
        <f>F48-INDEX($F$4:$F$606,MATCH(D48,$D$4:$D$606,0))</f>
        <v>0.04612268518518519</v>
      </c>
    </row>
    <row r="49" spans="1:9" s="1" customFormat="1" ht="15" customHeight="1">
      <c r="A49" s="18">
        <v>46</v>
      </c>
      <c r="B49" s="56" t="s">
        <v>43</v>
      </c>
      <c r="C49" s="56" t="s">
        <v>19</v>
      </c>
      <c r="D49" s="57" t="s">
        <v>68</v>
      </c>
      <c r="E49" s="56" t="s">
        <v>156</v>
      </c>
      <c r="F49" s="61">
        <v>0.10857638888888889</v>
      </c>
      <c r="G49" s="34" t="str">
        <f t="shared" si="0"/>
        <v>8.35/km</v>
      </c>
      <c r="H49" s="35">
        <f t="shared" si="2"/>
        <v>0.04755787037037037</v>
      </c>
      <c r="I49" s="35">
        <f>F49-INDEX($F$4:$F$606,MATCH(D49,$D$4:$D$606,0))</f>
        <v>0.04755787037037037</v>
      </c>
    </row>
    <row r="50" spans="1:9" s="1" customFormat="1" ht="15" customHeight="1">
      <c r="A50" s="18">
        <v>47</v>
      </c>
      <c r="B50" s="56" t="s">
        <v>122</v>
      </c>
      <c r="C50" s="56" t="s">
        <v>54</v>
      </c>
      <c r="D50" s="57" t="s">
        <v>68</v>
      </c>
      <c r="E50" s="56" t="s">
        <v>149</v>
      </c>
      <c r="F50" s="61">
        <v>0.10914351851851851</v>
      </c>
      <c r="G50" s="34" t="str">
        <f t="shared" si="0"/>
        <v>8.38/km</v>
      </c>
      <c r="H50" s="35">
        <f t="shared" si="2"/>
        <v>0.048124999999999994</v>
      </c>
      <c r="I50" s="35">
        <f>F50-INDEX($F$4:$F$606,MATCH(D50,$D$4:$D$606,0))</f>
        <v>0.048124999999999994</v>
      </c>
    </row>
    <row r="51" spans="1:9" s="1" customFormat="1" ht="15" customHeight="1">
      <c r="A51" s="18">
        <v>48</v>
      </c>
      <c r="B51" s="56" t="s">
        <v>60</v>
      </c>
      <c r="C51" s="56" t="s">
        <v>54</v>
      </c>
      <c r="D51" s="57" t="s">
        <v>68</v>
      </c>
      <c r="E51" s="56" t="s">
        <v>132</v>
      </c>
      <c r="F51" s="61">
        <v>0.1091550925925926</v>
      </c>
      <c r="G51" s="34" t="str">
        <f t="shared" si="0"/>
        <v>8.38/km</v>
      </c>
      <c r="H51" s="35">
        <f t="shared" si="2"/>
        <v>0.048136574074074075</v>
      </c>
      <c r="I51" s="35">
        <f>F51-INDEX($F$4:$F$606,MATCH(D51,$D$4:$D$606,0))</f>
        <v>0.048136574074074075</v>
      </c>
    </row>
    <row r="52" spans="1:9" s="1" customFormat="1" ht="15" customHeight="1">
      <c r="A52" s="18">
        <v>49</v>
      </c>
      <c r="B52" s="56" t="s">
        <v>41</v>
      </c>
      <c r="C52" s="56" t="s">
        <v>39</v>
      </c>
      <c r="D52" s="57" t="s">
        <v>68</v>
      </c>
      <c r="E52" s="56" t="s">
        <v>152</v>
      </c>
      <c r="F52" s="61">
        <v>0.11042824074074074</v>
      </c>
      <c r="G52" s="34" t="str">
        <f t="shared" si="0"/>
        <v>8.44/km</v>
      </c>
      <c r="H52" s="35">
        <f t="shared" si="2"/>
        <v>0.04940972222222222</v>
      </c>
      <c r="I52" s="35">
        <f>F52-INDEX($F$4:$F$606,MATCH(D52,$D$4:$D$606,0))</f>
        <v>0.04940972222222222</v>
      </c>
    </row>
    <row r="53" spans="1:9" s="3" customFormat="1" ht="15" customHeight="1">
      <c r="A53" s="18">
        <v>50</v>
      </c>
      <c r="B53" s="56" t="s">
        <v>80</v>
      </c>
      <c r="C53" s="56" t="s">
        <v>23</v>
      </c>
      <c r="D53" s="57" t="s">
        <v>68</v>
      </c>
      <c r="E53" s="56" t="s">
        <v>157</v>
      </c>
      <c r="F53" s="61">
        <v>0.11114583333333333</v>
      </c>
      <c r="G53" s="34" t="str">
        <f t="shared" si="0"/>
        <v>8.48/km</v>
      </c>
      <c r="H53" s="35">
        <f t="shared" si="2"/>
        <v>0.05012731481481481</v>
      </c>
      <c r="I53" s="35">
        <f>F53-INDEX($F$4:$F$606,MATCH(D53,$D$4:$D$606,0))</f>
        <v>0.05012731481481481</v>
      </c>
    </row>
    <row r="54" spans="1:9" s="1" customFormat="1" ht="15" customHeight="1">
      <c r="A54" s="25">
        <v>51</v>
      </c>
      <c r="B54" s="51" t="s">
        <v>87</v>
      </c>
      <c r="C54" s="51" t="s">
        <v>88</v>
      </c>
      <c r="D54" s="52" t="s">
        <v>68</v>
      </c>
      <c r="E54" s="51" t="s">
        <v>164</v>
      </c>
      <c r="F54" s="53">
        <v>0.11138888888888888</v>
      </c>
      <c r="G54" s="38" t="str">
        <f t="shared" si="0"/>
        <v>8.49/km</v>
      </c>
      <c r="H54" s="39">
        <f t="shared" si="2"/>
        <v>0.050370370370370364</v>
      </c>
      <c r="I54" s="39">
        <f>F54-INDEX($F$4:$F$606,MATCH(D54,$D$4:$D$606,0))</f>
        <v>0.050370370370370364</v>
      </c>
    </row>
    <row r="55" spans="1:9" s="1" customFormat="1" ht="15" customHeight="1">
      <c r="A55" s="18">
        <v>52</v>
      </c>
      <c r="B55" s="56" t="s">
        <v>123</v>
      </c>
      <c r="C55" s="56" t="s">
        <v>124</v>
      </c>
      <c r="D55" s="57" t="s">
        <v>68</v>
      </c>
      <c r="E55" s="56" t="s">
        <v>158</v>
      </c>
      <c r="F55" s="61">
        <v>0.11342592592592593</v>
      </c>
      <c r="G55" s="34" t="str">
        <f t="shared" si="0"/>
        <v>8.58/km</v>
      </c>
      <c r="H55" s="35">
        <f t="shared" si="2"/>
        <v>0.05240740740740741</v>
      </c>
      <c r="I55" s="35">
        <f>F55-INDEX($F$4:$F$606,MATCH(D55,$D$4:$D$606,0))</f>
        <v>0.05240740740740741</v>
      </c>
    </row>
    <row r="56" spans="1:9" s="1" customFormat="1" ht="15" customHeight="1">
      <c r="A56" s="18">
        <v>53</v>
      </c>
      <c r="B56" s="56" t="s">
        <v>63</v>
      </c>
      <c r="C56" s="56" t="s">
        <v>64</v>
      </c>
      <c r="D56" s="57" t="s">
        <v>68</v>
      </c>
      <c r="E56" s="56" t="s">
        <v>146</v>
      </c>
      <c r="F56" s="61">
        <v>0.11357638888888888</v>
      </c>
      <c r="G56" s="34" t="str">
        <f t="shared" si="0"/>
        <v>8.59/km</v>
      </c>
      <c r="H56" s="35">
        <f t="shared" si="2"/>
        <v>0.05255787037037036</v>
      </c>
      <c r="I56" s="35">
        <f>F56-INDEX($F$4:$F$606,MATCH(D56,$D$4:$D$606,0))</f>
        <v>0.05255787037037036</v>
      </c>
    </row>
    <row r="57" spans="1:9" s="1" customFormat="1" ht="15" customHeight="1">
      <c r="A57" s="18">
        <v>54</v>
      </c>
      <c r="B57" s="56" t="s">
        <v>77</v>
      </c>
      <c r="C57" s="56" t="s">
        <v>29</v>
      </c>
      <c r="D57" s="57" t="s">
        <v>68</v>
      </c>
      <c r="E57" s="56" t="s">
        <v>159</v>
      </c>
      <c r="F57" s="61">
        <v>0.12104166666666666</v>
      </c>
      <c r="G57" s="34" t="str">
        <f t="shared" si="0"/>
        <v>9.35/km</v>
      </c>
      <c r="H57" s="35">
        <f t="shared" si="2"/>
        <v>0.06002314814814814</v>
      </c>
      <c r="I57" s="35">
        <f>F57-INDEX($F$4:$F$606,MATCH(D57,$D$4:$D$606,0))</f>
        <v>0.06002314814814814</v>
      </c>
    </row>
    <row r="58" spans="1:9" s="1" customFormat="1" ht="15" customHeight="1">
      <c r="A58" s="18">
        <v>55</v>
      </c>
      <c r="B58" s="56" t="s">
        <v>47</v>
      </c>
      <c r="C58" s="56" t="s">
        <v>48</v>
      </c>
      <c r="D58" s="57" t="s">
        <v>68</v>
      </c>
      <c r="E58" s="56" t="s">
        <v>160</v>
      </c>
      <c r="F58" s="61">
        <v>0.12146990740740742</v>
      </c>
      <c r="G58" s="34" t="str">
        <f t="shared" si="0"/>
        <v>9.37/km</v>
      </c>
      <c r="H58" s="35">
        <f t="shared" si="2"/>
        <v>0.060451388888888895</v>
      </c>
      <c r="I58" s="35">
        <f>F58-INDEX($F$4:$F$606,MATCH(D58,$D$4:$D$606,0))</f>
        <v>0.060451388888888895</v>
      </c>
    </row>
    <row r="59" spans="1:9" s="1" customFormat="1" ht="15" customHeight="1">
      <c r="A59" s="18">
        <v>56</v>
      </c>
      <c r="B59" s="56" t="s">
        <v>125</v>
      </c>
      <c r="C59" s="56" t="s">
        <v>26</v>
      </c>
      <c r="D59" s="57" t="s">
        <v>68</v>
      </c>
      <c r="E59" s="56" t="s">
        <v>149</v>
      </c>
      <c r="F59" s="61">
        <v>0.12244212962962964</v>
      </c>
      <c r="G59" s="34" t="str">
        <f t="shared" si="0"/>
        <v>9.41/km</v>
      </c>
      <c r="H59" s="35">
        <f t="shared" si="2"/>
        <v>0.061423611111111116</v>
      </c>
      <c r="I59" s="35">
        <f>F59-INDEX($F$4:$F$606,MATCH(D59,$D$4:$D$606,0))</f>
        <v>0.061423611111111116</v>
      </c>
    </row>
    <row r="60" spans="1:9" s="1" customFormat="1" ht="15" customHeight="1">
      <c r="A60" s="18">
        <v>57</v>
      </c>
      <c r="B60" s="56" t="s">
        <v>78</v>
      </c>
      <c r="C60" s="56" t="s">
        <v>79</v>
      </c>
      <c r="D60" s="57" t="s">
        <v>68</v>
      </c>
      <c r="E60" s="56" t="s">
        <v>133</v>
      </c>
      <c r="F60" s="61">
        <v>0.1277199074074074</v>
      </c>
      <c r="G60" s="34" t="str">
        <f t="shared" si="0"/>
        <v>10.06/km</v>
      </c>
      <c r="H60" s="35">
        <f t="shared" si="2"/>
        <v>0.06670138888888888</v>
      </c>
      <c r="I60" s="35">
        <f>F60-INDEX($F$4:$F$606,MATCH(D60,$D$4:$D$606,0))</f>
        <v>0.06670138888888888</v>
      </c>
    </row>
    <row r="61" spans="1:9" s="1" customFormat="1" ht="15" customHeight="1">
      <c r="A61" s="18">
        <v>58</v>
      </c>
      <c r="B61" s="56" t="s">
        <v>49</v>
      </c>
      <c r="C61" s="56" t="s">
        <v>46</v>
      </c>
      <c r="D61" s="57" t="s">
        <v>68</v>
      </c>
      <c r="E61" s="56" t="s">
        <v>161</v>
      </c>
      <c r="F61" s="61">
        <v>0.13050925925925924</v>
      </c>
      <c r="G61" s="34" t="str">
        <f t="shared" si="0"/>
        <v>10.20/km</v>
      </c>
      <c r="H61" s="35">
        <f t="shared" si="2"/>
        <v>0.06949074074074071</v>
      </c>
      <c r="I61" s="35">
        <f>F61-INDEX($F$4:$F$606,MATCH(D61,$D$4:$D$606,0))</f>
        <v>0.06949074074074071</v>
      </c>
    </row>
    <row r="62" spans="1:9" s="1" customFormat="1" ht="15" customHeight="1">
      <c r="A62" s="18">
        <v>59</v>
      </c>
      <c r="B62" s="56" t="s">
        <v>126</v>
      </c>
      <c r="C62" s="56" t="s">
        <v>86</v>
      </c>
      <c r="D62" s="57" t="s">
        <v>68</v>
      </c>
      <c r="E62" s="56" t="s">
        <v>146</v>
      </c>
      <c r="F62" s="61">
        <v>0.13063657407407406</v>
      </c>
      <c r="G62" s="34" t="str">
        <f t="shared" si="0"/>
        <v>10.20/km</v>
      </c>
      <c r="H62" s="35">
        <f t="shared" si="2"/>
        <v>0.06961805555555553</v>
      </c>
      <c r="I62" s="35">
        <f>F62-INDEX($F$4:$F$606,MATCH(D62,$D$4:$D$606,0))</f>
        <v>0.06961805555555553</v>
      </c>
    </row>
    <row r="63" spans="1:9" s="1" customFormat="1" ht="15" customHeight="1">
      <c r="A63" s="18">
        <v>60</v>
      </c>
      <c r="B63" s="56" t="s">
        <v>65</v>
      </c>
      <c r="C63" s="56" t="s">
        <v>66</v>
      </c>
      <c r="D63" s="57" t="s">
        <v>68</v>
      </c>
      <c r="E63" s="56" t="s">
        <v>146</v>
      </c>
      <c r="F63" s="61">
        <v>0.1320486111111111</v>
      </c>
      <c r="G63" s="34" t="str">
        <f t="shared" si="0"/>
        <v>10.27/km</v>
      </c>
      <c r="H63" s="35">
        <f t="shared" si="2"/>
        <v>0.07103009259259258</v>
      </c>
      <c r="I63" s="35">
        <f>F63-INDEX($F$4:$F$606,MATCH(D63,$D$4:$D$606,0))</f>
        <v>0.07103009259259258</v>
      </c>
    </row>
    <row r="64" spans="1:9" s="1" customFormat="1" ht="15" customHeight="1">
      <c r="A64" s="18">
        <v>61</v>
      </c>
      <c r="B64" s="56" t="s">
        <v>84</v>
      </c>
      <c r="C64" s="56" t="s">
        <v>85</v>
      </c>
      <c r="D64" s="57" t="s">
        <v>68</v>
      </c>
      <c r="E64" s="56" t="s">
        <v>146</v>
      </c>
      <c r="F64" s="61">
        <v>0.1320486111111111</v>
      </c>
      <c r="G64" s="34" t="str">
        <f t="shared" si="0"/>
        <v>10.27/km</v>
      </c>
      <c r="H64" s="35">
        <f t="shared" si="2"/>
        <v>0.07103009259259258</v>
      </c>
      <c r="I64" s="35">
        <f>F64-INDEX($F$4:$F$606,MATCH(D64,$D$4:$D$606,0))</f>
        <v>0.07103009259259258</v>
      </c>
    </row>
    <row r="65" spans="1:9" s="1" customFormat="1" ht="15" customHeight="1">
      <c r="A65" s="18">
        <v>62</v>
      </c>
      <c r="B65" s="56" t="s">
        <v>61</v>
      </c>
      <c r="C65" s="56" t="s">
        <v>62</v>
      </c>
      <c r="D65" s="57" t="s">
        <v>68</v>
      </c>
      <c r="E65" s="56" t="s">
        <v>146</v>
      </c>
      <c r="F65" s="61">
        <v>0.1320486111111111</v>
      </c>
      <c r="G65" s="34" t="str">
        <f t="shared" si="0"/>
        <v>10.27/km</v>
      </c>
      <c r="H65" s="35">
        <f t="shared" si="2"/>
        <v>0.07103009259259258</v>
      </c>
      <c r="I65" s="35">
        <f>F65-INDEX($F$4:$F$606,MATCH(D65,$D$4:$D$606,0))</f>
        <v>0.07103009259259258</v>
      </c>
    </row>
    <row r="66" spans="1:9" s="1" customFormat="1" ht="15" customHeight="1" thickBot="1">
      <c r="A66" s="19">
        <v>63</v>
      </c>
      <c r="B66" s="58" t="s">
        <v>127</v>
      </c>
      <c r="C66" s="58" t="s">
        <v>128</v>
      </c>
      <c r="D66" s="59" t="s">
        <v>68</v>
      </c>
      <c r="E66" s="58" t="s">
        <v>82</v>
      </c>
      <c r="F66" s="62">
        <v>0.15314814814814814</v>
      </c>
      <c r="G66" s="36" t="str">
        <f t="shared" si="0"/>
        <v>12.07/km</v>
      </c>
      <c r="H66" s="37">
        <f t="shared" si="2"/>
        <v>0.09212962962962962</v>
      </c>
      <c r="I66" s="37">
        <f>F66-INDEX($F$4:$F$606,MATCH(D66,$D$4:$D$606,0))</f>
        <v>0.09212962962962962</v>
      </c>
    </row>
  </sheetData>
  <autoFilter ref="A3:I6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H20" sqref="H2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Trail dell'Umbria</v>
      </c>
      <c r="B1" s="46"/>
      <c r="C1" s="47"/>
    </row>
    <row r="2" spans="1:3" ht="33" customHeight="1" thickBot="1">
      <c r="A2" s="48" t="str">
        <f>Individuale!A2&amp;" km. "&amp;Individuale!I2</f>
        <v>Calvi dell'Umbria (TR) Italia - Domenica 17/05/2009 km. 18,2</v>
      </c>
      <c r="B2" s="49"/>
      <c r="C2" s="50"/>
    </row>
    <row r="3" spans="1:3" ht="24.75" customHeight="1" thickBot="1">
      <c r="A3" s="15" t="s">
        <v>1</v>
      </c>
      <c r="B3" s="16" t="s">
        <v>5</v>
      </c>
      <c r="C3" s="16" t="s">
        <v>10</v>
      </c>
    </row>
    <row r="4" spans="1:3" ht="15" customHeight="1">
      <c r="A4" s="21">
        <v>1</v>
      </c>
      <c r="B4" s="20" t="s">
        <v>146</v>
      </c>
      <c r="C4" s="28">
        <v>7</v>
      </c>
    </row>
    <row r="5" spans="1:3" ht="15" customHeight="1">
      <c r="A5" s="8">
        <v>2</v>
      </c>
      <c r="B5" s="22" t="s">
        <v>132</v>
      </c>
      <c r="C5" s="30">
        <v>4</v>
      </c>
    </row>
    <row r="6" spans="1:3" ht="15" customHeight="1">
      <c r="A6" s="8">
        <v>3</v>
      </c>
      <c r="B6" s="22" t="s">
        <v>149</v>
      </c>
      <c r="C6" s="30">
        <v>4</v>
      </c>
    </row>
    <row r="7" spans="1:3" ht="15" customHeight="1">
      <c r="A7" s="8">
        <v>4</v>
      </c>
      <c r="B7" s="22" t="s">
        <v>133</v>
      </c>
      <c r="C7" s="30">
        <v>4</v>
      </c>
    </row>
    <row r="8" spans="1:3" ht="15" customHeight="1">
      <c r="A8" s="8">
        <v>5</v>
      </c>
      <c r="B8" s="22" t="s">
        <v>137</v>
      </c>
      <c r="C8" s="30">
        <v>4</v>
      </c>
    </row>
    <row r="9" spans="1:3" ht="15" customHeight="1">
      <c r="A9" s="26">
        <v>6</v>
      </c>
      <c r="B9" s="27" t="s">
        <v>164</v>
      </c>
      <c r="C9" s="29">
        <v>2</v>
      </c>
    </row>
    <row r="10" spans="1:3" ht="15" customHeight="1">
      <c r="A10" s="8">
        <v>7</v>
      </c>
      <c r="B10" s="22" t="s">
        <v>155</v>
      </c>
      <c r="C10" s="30">
        <v>2</v>
      </c>
    </row>
    <row r="11" spans="1:3" ht="15" customHeight="1">
      <c r="A11" s="8">
        <v>8</v>
      </c>
      <c r="B11" s="22" t="s">
        <v>129</v>
      </c>
      <c r="C11" s="30">
        <v>2</v>
      </c>
    </row>
    <row r="12" spans="1:3" ht="15" customHeight="1">
      <c r="A12" s="8">
        <v>9</v>
      </c>
      <c r="B12" s="22" t="s">
        <v>145</v>
      </c>
      <c r="C12" s="30">
        <v>2</v>
      </c>
    </row>
    <row r="13" spans="1:3" ht="15" customHeight="1">
      <c r="A13" s="8">
        <v>10</v>
      </c>
      <c r="B13" s="22" t="s">
        <v>141</v>
      </c>
      <c r="C13" s="30">
        <v>2</v>
      </c>
    </row>
    <row r="14" spans="1:3" ht="15" customHeight="1">
      <c r="A14" s="8">
        <v>11</v>
      </c>
      <c r="B14" s="22" t="s">
        <v>152</v>
      </c>
      <c r="C14" s="30">
        <v>2</v>
      </c>
    </row>
    <row r="15" spans="1:3" ht="15" customHeight="1">
      <c r="A15" s="8">
        <v>12</v>
      </c>
      <c r="B15" s="22" t="s">
        <v>158</v>
      </c>
      <c r="C15" s="30">
        <v>1</v>
      </c>
    </row>
    <row r="16" spans="1:3" ht="15" customHeight="1">
      <c r="A16" s="8">
        <v>13</v>
      </c>
      <c r="B16" s="22" t="s">
        <v>161</v>
      </c>
      <c r="C16" s="30">
        <v>1</v>
      </c>
    </row>
    <row r="17" spans="1:3" ht="15" customHeight="1">
      <c r="A17" s="8">
        <v>14</v>
      </c>
      <c r="B17" s="22" t="s">
        <v>144</v>
      </c>
      <c r="C17" s="30">
        <v>1</v>
      </c>
    </row>
    <row r="18" spans="1:3" ht="15" customHeight="1">
      <c r="A18" s="8">
        <v>15</v>
      </c>
      <c r="B18" s="22" t="s">
        <v>153</v>
      </c>
      <c r="C18" s="30">
        <v>1</v>
      </c>
    </row>
    <row r="19" spans="1:3" ht="15" customHeight="1">
      <c r="A19" s="8">
        <v>16</v>
      </c>
      <c r="B19" s="22" t="s">
        <v>160</v>
      </c>
      <c r="C19" s="30">
        <v>1</v>
      </c>
    </row>
    <row r="20" spans="1:3" ht="15" customHeight="1">
      <c r="A20" s="8">
        <v>17</v>
      </c>
      <c r="B20" s="22" t="s">
        <v>140</v>
      </c>
      <c r="C20" s="30">
        <v>1</v>
      </c>
    </row>
    <row r="21" spans="1:3" ht="15" customHeight="1">
      <c r="A21" s="8">
        <v>18</v>
      </c>
      <c r="B21" s="22" t="s">
        <v>130</v>
      </c>
      <c r="C21" s="30">
        <v>1</v>
      </c>
    </row>
    <row r="22" spans="1:3" ht="15" customHeight="1">
      <c r="A22" s="8">
        <v>19</v>
      </c>
      <c r="B22" s="22" t="s">
        <v>67</v>
      </c>
      <c r="C22" s="30">
        <v>1</v>
      </c>
    </row>
    <row r="23" spans="1:3" ht="15" customHeight="1">
      <c r="A23" s="8">
        <v>20</v>
      </c>
      <c r="B23" s="22" t="s">
        <v>136</v>
      </c>
      <c r="C23" s="30">
        <v>1</v>
      </c>
    </row>
    <row r="24" spans="1:3" ht="15" customHeight="1">
      <c r="A24" s="8">
        <v>21</v>
      </c>
      <c r="B24" s="22" t="s">
        <v>150</v>
      </c>
      <c r="C24" s="30">
        <v>1</v>
      </c>
    </row>
    <row r="25" spans="1:3" ht="15" customHeight="1">
      <c r="A25" s="8">
        <v>22</v>
      </c>
      <c r="B25" s="22" t="s">
        <v>135</v>
      </c>
      <c r="C25" s="30">
        <v>1</v>
      </c>
    </row>
    <row r="26" spans="1:3" ht="15" customHeight="1">
      <c r="A26" s="8">
        <v>23</v>
      </c>
      <c r="B26" s="22" t="s">
        <v>151</v>
      </c>
      <c r="C26" s="30">
        <v>1</v>
      </c>
    </row>
    <row r="27" spans="1:3" ht="15" customHeight="1">
      <c r="A27" s="8">
        <v>24</v>
      </c>
      <c r="B27" s="22" t="s">
        <v>142</v>
      </c>
      <c r="C27" s="30">
        <v>1</v>
      </c>
    </row>
    <row r="28" spans="1:3" ht="15" customHeight="1">
      <c r="A28" s="8">
        <v>25</v>
      </c>
      <c r="B28" s="22" t="s">
        <v>139</v>
      </c>
      <c r="C28" s="30">
        <v>1</v>
      </c>
    </row>
    <row r="29" spans="1:3" ht="15" customHeight="1">
      <c r="A29" s="8">
        <v>26</v>
      </c>
      <c r="B29" s="22" t="s">
        <v>154</v>
      </c>
      <c r="C29" s="30">
        <v>1</v>
      </c>
    </row>
    <row r="30" spans="1:3" ht="15" customHeight="1">
      <c r="A30" s="8">
        <v>27</v>
      </c>
      <c r="B30" s="22" t="s">
        <v>51</v>
      </c>
      <c r="C30" s="30">
        <v>1</v>
      </c>
    </row>
    <row r="31" spans="1:3" ht="15" customHeight="1">
      <c r="A31" s="8">
        <v>28</v>
      </c>
      <c r="B31" s="22" t="s">
        <v>159</v>
      </c>
      <c r="C31" s="30">
        <v>1</v>
      </c>
    </row>
    <row r="32" spans="1:3" ht="15" customHeight="1">
      <c r="A32" s="8">
        <v>29</v>
      </c>
      <c r="B32" s="22" t="s">
        <v>143</v>
      </c>
      <c r="C32" s="30">
        <v>1</v>
      </c>
    </row>
    <row r="33" spans="1:3" ht="15" customHeight="1">
      <c r="A33" s="8">
        <v>30</v>
      </c>
      <c r="B33" s="22" t="s">
        <v>138</v>
      </c>
      <c r="C33" s="30">
        <v>1</v>
      </c>
    </row>
    <row r="34" spans="1:3" ht="15" customHeight="1">
      <c r="A34" s="8">
        <v>31</v>
      </c>
      <c r="B34" s="22" t="s">
        <v>82</v>
      </c>
      <c r="C34" s="30">
        <v>1</v>
      </c>
    </row>
    <row r="35" spans="1:3" ht="15" customHeight="1">
      <c r="A35" s="8">
        <v>32</v>
      </c>
      <c r="B35" s="22" t="s">
        <v>157</v>
      </c>
      <c r="C35" s="30">
        <v>1</v>
      </c>
    </row>
    <row r="36" spans="1:3" ht="15" customHeight="1">
      <c r="A36" s="8">
        <v>33</v>
      </c>
      <c r="B36" s="22" t="s">
        <v>131</v>
      </c>
      <c r="C36" s="30">
        <v>1</v>
      </c>
    </row>
    <row r="37" spans="1:3" ht="15" customHeight="1">
      <c r="A37" s="8">
        <v>34</v>
      </c>
      <c r="B37" s="22" t="s">
        <v>81</v>
      </c>
      <c r="C37" s="30">
        <v>1</v>
      </c>
    </row>
    <row r="38" spans="1:3" ht="15" customHeight="1">
      <c r="A38" s="8">
        <v>35</v>
      </c>
      <c r="B38" s="22" t="s">
        <v>134</v>
      </c>
      <c r="C38" s="30">
        <v>1</v>
      </c>
    </row>
    <row r="39" spans="1:3" ht="15" customHeight="1">
      <c r="A39" s="8">
        <v>36</v>
      </c>
      <c r="B39" s="22" t="s">
        <v>147</v>
      </c>
      <c r="C39" s="30">
        <v>1</v>
      </c>
    </row>
    <row r="40" spans="1:3" ht="15" customHeight="1">
      <c r="A40" s="8">
        <v>37</v>
      </c>
      <c r="B40" s="22" t="s">
        <v>156</v>
      </c>
      <c r="C40" s="30">
        <v>1</v>
      </c>
    </row>
    <row r="41" spans="1:3" ht="15" customHeight="1">
      <c r="A41" s="8">
        <v>38</v>
      </c>
      <c r="B41" s="22" t="s">
        <v>148</v>
      </c>
      <c r="C41" s="30">
        <v>1</v>
      </c>
    </row>
    <row r="42" spans="1:3" ht="15" customHeight="1" thickBot="1">
      <c r="A42" s="9">
        <v>39</v>
      </c>
      <c r="B42" s="23" t="s">
        <v>52</v>
      </c>
      <c r="C42" s="31">
        <v>1</v>
      </c>
    </row>
    <row r="43" ht="15" customHeight="1">
      <c r="C43" s="4">
        <f>SUM(C4:C42)</f>
        <v>63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2009-06-22T10:40:37Z</dcterms:modified>
  <cp:category/>
  <cp:version/>
  <cp:contentType/>
  <cp:contentStatus/>
</cp:coreProperties>
</file>