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'Individuale'!$A$4:$I$134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<sst xmlns="http://schemas.openxmlformats.org/spreadsheetml/2006/main" count="456" uniqueCount="212">
  <si>
    <t>ASD ENEA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</si>
  <si>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</si>
  <si>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</si>
  <si>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</si>
  <si>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</si>
  <si>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</si>
  <si>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</si>
  <si>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</si>
  <si>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</si>
  <si>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</si>
  <si>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</si>
  <si>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</si>
  <si>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ZONA OLIMPICA TEAM</t>
  </si>
  <si>
    <t>SABINA MARATHON CLUB</t>
  </si>
  <si>
    <t>CORSA DEI SANTI</t>
  </si>
  <si>
    <t>A.S.D. PODISTICA SOLIDARIETA'</t>
  </si>
  <si>
    <t>SM</t>
  </si>
  <si>
    <t>SM35</t>
  </si>
  <si>
    <t>SM40</t>
  </si>
  <si>
    <t>SM45</t>
  </si>
  <si>
    <t>SM50</t>
  </si>
  <si>
    <t>S.S. LAZIO ATLETICA LEGGERA</t>
  </si>
  <si>
    <t>SM60</t>
  </si>
  <si>
    <t>SM55</t>
  </si>
  <si>
    <t>SF</t>
  </si>
  <si>
    <t>SF40</t>
  </si>
  <si>
    <t>SF45</t>
  </si>
  <si>
    <t>SF35</t>
  </si>
  <si>
    <t>SM70</t>
  </si>
  <si>
    <t>SM65</t>
  </si>
  <si>
    <t>SF55</t>
  </si>
  <si>
    <t>LBM SPORT TEAM</t>
  </si>
  <si>
    <t>SF60</t>
  </si>
  <si>
    <t>SF50</t>
  </si>
  <si>
    <t>SM75</t>
  </si>
  <si>
    <t>ASD ATLETICO MONTEROTONDO</t>
  </si>
  <si>
    <t>RUNCARD</t>
  </si>
  <si>
    <t>RIFONDAZIONE PODISTICA</t>
  </si>
  <si>
    <t>2ª edizione</t>
  </si>
  <si>
    <t>AGACHE LIVIU</t>
  </si>
  <si>
    <t>BIAGIONI ALESSIO</t>
  </si>
  <si>
    <t>A.S.D. PIANO MA ARRIVIAMO</t>
  </si>
  <si>
    <t>COSENTINO DOMENICO</t>
  </si>
  <si>
    <t>PATERNESI ANDREA</t>
  </si>
  <si>
    <t>SPRECA MARCELLO</t>
  </si>
  <si>
    <t>LUCIANI ANTONIO</t>
  </si>
  <si>
    <t>ASD PODISTICA LUCO DEI MARSI</t>
  </si>
  <si>
    <t>ARMIERI GIANLUCA</t>
  </si>
  <si>
    <t>I GRILLI RUNNERS</t>
  </si>
  <si>
    <t>GUERRIERI LUIGI</t>
  </si>
  <si>
    <t>MOLLICA MARIANO</t>
  </si>
  <si>
    <t>SAVINA FABIO</t>
  </si>
  <si>
    <t>ASD RUNNING SAN BASILIO</t>
  </si>
  <si>
    <t>MANZO ANTONINO</t>
  </si>
  <si>
    <t>GENTILINI VLADIMIRO</t>
  </si>
  <si>
    <t>ATL. ROCCA DI PAPA</t>
  </si>
  <si>
    <t>PETRUCCI MASSIMO</t>
  </si>
  <si>
    <t>PUROSANGUE ATHLETICS CLUB</t>
  </si>
  <si>
    <t>VERNARELLI PIERO</t>
  </si>
  <si>
    <t>ASD ATLETICA ABRUZZO L'AQUILA</t>
  </si>
  <si>
    <t>BENETTI MASSIMO</t>
  </si>
  <si>
    <t>A.S.D. ANGUILLARA SABAZIA RUNNING CLUB</t>
  </si>
  <si>
    <t>SALVATI LANFRANCO</t>
  </si>
  <si>
    <t>MULAZZI GIANNI</t>
  </si>
  <si>
    <t>BALDASSARRE GIANNI</t>
  </si>
  <si>
    <t>ACCIARI CLAUDIO</t>
  </si>
  <si>
    <t>TUFANO LORENZO</t>
  </si>
  <si>
    <t>A.S. DIL. ASTERIX</t>
  </si>
  <si>
    <t>CALABRESE NICOLANDREA</t>
  </si>
  <si>
    <t>PETRICCA EMILIO</t>
  </si>
  <si>
    <t>SILVIOLI DANIELE</t>
  </si>
  <si>
    <t>MIGLIORI VALENTINA</t>
  </si>
  <si>
    <t>MORETTI DOMENICO</t>
  </si>
  <si>
    <t>BITONTO SPORTIVA</t>
  </si>
  <si>
    <t>LITTARRU CRISTIANO</t>
  </si>
  <si>
    <t>DUE PONTI SRL</t>
  </si>
  <si>
    <t>BASSO GIORGIO</t>
  </si>
  <si>
    <t>PODISTICA CASALOTTI</t>
  </si>
  <si>
    <t>NEBULOSO MARCO</t>
  </si>
  <si>
    <t>RENATO D'AMARIO</t>
  </si>
  <si>
    <t>SERPI ANTONIO</t>
  </si>
  <si>
    <t>BENELLI PAOLO</t>
  </si>
  <si>
    <t>1/2 MARATONA A STAFFETTA</t>
  </si>
  <si>
    <t>IABONI GIOVANNI</t>
  </si>
  <si>
    <t>BRESCINI FABIO</t>
  </si>
  <si>
    <t>CAGGIANO ROBERTA</t>
  </si>
  <si>
    <t>SCHISANO FRANCESCO</t>
  </si>
  <si>
    <t>ALBATROS ROMA</t>
  </si>
  <si>
    <t>RINAUDO PLACIDO</t>
  </si>
  <si>
    <t>FARA ATLETICA</t>
  </si>
  <si>
    <t>LAURI FRANCESCO</t>
  </si>
  <si>
    <t>ATLETICA PEGASO</t>
  </si>
  <si>
    <t>MILANESE LAURA</t>
  </si>
  <si>
    <t>FORHANS TEAM</t>
  </si>
  <si>
    <t>MARCELLINI MARCELLO</t>
  </si>
  <si>
    <t>GIOVAGNOLI VALERIO</t>
  </si>
  <si>
    <t>GALASSO PAOLO</t>
  </si>
  <si>
    <t>G.S. BANCARI ROMANI</t>
  </si>
  <si>
    <t>DIOCIAIUTI STEFANO</t>
  </si>
  <si>
    <t>ZERVOS THI KIM THU</t>
  </si>
  <si>
    <t>PAOLESSI PAOLA</t>
  </si>
  <si>
    <t>DE LUCA RAPONE VINCENZO</t>
  </si>
  <si>
    <t>ONESTI MARIO</t>
  </si>
  <si>
    <t>GP ATLETICA FALERIA</t>
  </si>
  <si>
    <t>ROSATI ROBERTO</t>
  </si>
  <si>
    <t>NATURALMENTE CASTELNUOVO</t>
  </si>
  <si>
    <t>DI MARCO PIERO</t>
  </si>
  <si>
    <t>A.S.D. RUNNING EVOLUTION</t>
  </si>
  <si>
    <t>TRAVAGLINI MAURO</t>
  </si>
  <si>
    <t>DE SANCTIS MONICA</t>
  </si>
  <si>
    <t>CAT SPORT ROMA</t>
  </si>
  <si>
    <t>FAZIOLI FRANCO</t>
  </si>
  <si>
    <t>ASD MEDITERRANEA OSTIA</t>
  </si>
  <si>
    <t>MOSTACCI COSTANTINO</t>
  </si>
  <si>
    <t>ANDREACCI NATASCIA</t>
  </si>
  <si>
    <t>ROSSI ANTONINO</t>
  </si>
  <si>
    <t>GIORI PAOLO</t>
  </si>
  <si>
    <t>A.S.D. G.S. REALE STATO DEI PRESIDI</t>
  </si>
  <si>
    <t>ROMANO ANNA</t>
  </si>
  <si>
    <t>MASSARELLI GIORGIO</t>
  </si>
  <si>
    <t>A.S.D. RUNNERS RIETI TOUR</t>
  </si>
  <si>
    <t>SQUADRANI MAURIZIO</t>
  </si>
  <si>
    <t>ASD ATLETICA FIANO ROMANO</t>
  </si>
  <si>
    <t>CRETAZZO ENRICO</t>
  </si>
  <si>
    <t>ASD SPIRITI LIBERI</t>
  </si>
  <si>
    <t>APPETITO CLAUDIA</t>
  </si>
  <si>
    <t>MARIGLIANI DANILO</t>
  </si>
  <si>
    <t>DE VIZIO GIORGIO</t>
  </si>
  <si>
    <t>ATL. MONTE MARIO</t>
  </si>
  <si>
    <t>RONCACCI ARCANGELO</t>
  </si>
  <si>
    <t>ASD ASTERIX MORLUPO</t>
  </si>
  <si>
    <t>ANDREA BORCHIO</t>
  </si>
  <si>
    <t>CAVOLATA ANDREA</t>
  </si>
  <si>
    <t>PACE IAN RICHARD STYANT</t>
  </si>
  <si>
    <t>FILIPPINI ALDO</t>
  </si>
  <si>
    <t>TATTOLI PAOLA</t>
  </si>
  <si>
    <t>PUMPO ROSANNA</t>
  </si>
  <si>
    <t>MARCHETTI LAURA</t>
  </si>
  <si>
    <t>SCALERA NICOLA</t>
  </si>
  <si>
    <t>D'ERCOLE MAURIZIO</t>
  </si>
  <si>
    <t>ATL. PEGASO</t>
  </si>
  <si>
    <t>CURATOLO GIUSEPPE</t>
  </si>
  <si>
    <t>AGABITI CAROLINA</t>
  </si>
  <si>
    <t>AMATORI PODISTICA TERNI</t>
  </si>
  <si>
    <t>HUIE ANN CATHERINE</t>
  </si>
  <si>
    <t>MINASI RICCARDO</t>
  </si>
  <si>
    <t>MANCINI MARCO</t>
  </si>
  <si>
    <t>IACOBELLI LETIZIA</t>
  </si>
  <si>
    <t>A.S.D. AMATORI PODISTICA TERNI</t>
  </si>
  <si>
    <t>HERNANDEZ ALESSANDRO</t>
  </si>
  <si>
    <t>PEIFFER DANIEL</t>
  </si>
  <si>
    <t>DECINA LUCIO</t>
  </si>
  <si>
    <t>CIARLO ANDREA</t>
  </si>
  <si>
    <t>PASQUETTI FRANCESCO</t>
  </si>
  <si>
    <t>FRALLICCIARDI LOREDANA</t>
  </si>
  <si>
    <t>BESTIACO MARINO</t>
  </si>
  <si>
    <t>COLOMBO GUIDO</t>
  </si>
  <si>
    <t>A.S.D. G.S. ROATA CHIUSANI</t>
  </si>
  <si>
    <t>FAZI PRIMO</t>
  </si>
  <si>
    <t>AMATUCCI DARIO</t>
  </si>
  <si>
    <t>RARU CARMEN</t>
  </si>
  <si>
    <t>GUGLIOTTA VALENTINA</t>
  </si>
  <si>
    <t>MURILLO PEREZ UNICE</t>
  </si>
  <si>
    <t>DE PETRIS STEFANO</t>
  </si>
  <si>
    <t>DE PETRIS ANTONIO</t>
  </si>
  <si>
    <t>GENNARI GIULIANO</t>
  </si>
  <si>
    <t>BATTELLI PAOLO</t>
  </si>
  <si>
    <t>ONORI VANESSA</t>
  </si>
  <si>
    <t>PINTUS GIOVANNI</t>
  </si>
  <si>
    <t>SERARCANGELI PAOLO</t>
  </si>
  <si>
    <t>RUGGERI NADIA</t>
  </si>
  <si>
    <t>CARDOSELLI DANIELA</t>
  </si>
  <si>
    <t>G.S. CAT SPORT ROMA</t>
  </si>
  <si>
    <t>MARATEA DANIELA</t>
  </si>
  <si>
    <t>GALLI CRISTINA</t>
  </si>
  <si>
    <t>DE STEFANO LUCA</t>
  </si>
  <si>
    <t>SABATUCCI STEFANO</t>
  </si>
  <si>
    <t>MINNUCCI MARCO</t>
  </si>
  <si>
    <t>NORI FRANCO</t>
  </si>
  <si>
    <t>DE SANTIS MAURIZIO</t>
  </si>
  <si>
    <t>ASD ARCA ATL.AVERSA A.AVERSANO</t>
  </si>
  <si>
    <t>PRIORESCHI PATRIZIA</t>
  </si>
  <si>
    <t>POLINARI MARIA ROSA</t>
  </si>
  <si>
    <t>OLIMPICA FLAMINIA</t>
  </si>
  <si>
    <t>SANTORI SILVIA</t>
  </si>
  <si>
    <t>DI CICCO RAFFAELE</t>
  </si>
  <si>
    <t>MINCI FEDERICO</t>
  </si>
  <si>
    <t>MANCINI DOMENICO</t>
  </si>
  <si>
    <t>RAGUZZINI PAOLO</t>
  </si>
  <si>
    <t>CICCIOLA MARIA PIA</t>
  </si>
  <si>
    <t>GIGLI ANNA MARIA</t>
  </si>
  <si>
    <t>PECCI MARIO</t>
  </si>
  <si>
    <t>RUTOLO FERDINANDO</t>
  </si>
  <si>
    <t>G.S.D. K42</t>
  </si>
  <si>
    <t>SERAFINO MARIA TERESA</t>
  </si>
  <si>
    <t>ORSINGHER ENZO</t>
  </si>
  <si>
    <t>ATL. VITA</t>
  </si>
  <si>
    <t>BIANCHI ANGELA</t>
  </si>
  <si>
    <t>BIAGGETTI STEFANIA</t>
  </si>
  <si>
    <t>SCONOCCHIA RENZO</t>
  </si>
  <si>
    <t>DONARELLI VALERIO</t>
  </si>
  <si>
    <t>LANZI MASSIMILIANO</t>
  </si>
  <si>
    <t>CORVARO GINO</t>
  </si>
  <si>
    <t>PODISTICA MARE DI ROMA</t>
  </si>
  <si>
    <t>CIOCCHETTI SILVANA</t>
  </si>
  <si>
    <t>SF65</t>
  </si>
  <si>
    <t>MINCHILLI GIULIANA SILVIA</t>
  </si>
  <si>
    <t>VEROLI FEDERICO</t>
  </si>
  <si>
    <t>QUOTIDIANO MARIA TERESA</t>
  </si>
  <si>
    <t>DI MARTINO FLORA</t>
  </si>
  <si>
    <t>Corri tra i Boschi di Riano</t>
  </si>
  <si>
    <t>Riano (RM) Italia - Domenica 12/06/2016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</si>
</sst>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Verdana"/>
      <family val="2"/>
    </font>
    <font>
      <b/>
      <sz val="14"/>
      <name val="Lucida Handwriting"/>
      <family val="4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165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165" fontId="7" fillId="0" borderId="14" xfId="0" applyNumberFormat="1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/>
    </xf>
    <xf numFmtId="21" fontId="52" fillId="35" borderId="13" xfId="0" applyNumberFormat="1" applyFont="1" applyFill="1" applyBorder="1" applyAlignment="1">
      <alignment horizontal="center" vertical="center"/>
    </xf>
    <xf numFmtId="165" fontId="52" fillId="35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vertical="center"/>
    </xf>
    <xf numFmtId="0" fontId="52" fillId="35" borderId="13" xfId="0" applyNumberFormat="1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horizontal="center" vertical="center"/>
    </xf>
    <xf numFmtId="0" fontId="7" fillId="0" borderId="17" xfId="36" applyFont="1" applyFill="1" applyBorder="1" applyAlignment="1" applyProtection="1">
      <alignment vertical="center"/>
      <protection/>
    </xf>
    <xf numFmtId="0" fontId="7" fillId="0" borderId="18" xfId="36" applyFont="1" applyFill="1" applyBorder="1" applyAlignment="1" applyProtection="1">
      <alignment vertical="center"/>
      <protection/>
    </xf>
    <xf numFmtId="0" fontId="7" fillId="0" borderId="19" xfId="36" applyFont="1" applyFill="1" applyBorder="1" applyAlignment="1" applyProtection="1">
      <alignment vertical="center"/>
      <protection/>
    </xf>
    <xf numFmtId="0" fontId="7" fillId="0" borderId="20" xfId="36" applyFont="1" applyFill="1" applyBorder="1" applyAlignment="1" applyProtection="1">
      <alignment vertical="center"/>
      <protection/>
    </xf>
    <xf numFmtId="0" fontId="7" fillId="0" borderId="21" xfId="36" applyFont="1" applyFill="1" applyBorder="1" applyAlignment="1" applyProtection="1">
      <alignment vertical="center"/>
      <protection/>
    </xf>
    <xf numFmtId="0" fontId="7" fillId="0" borderId="22" xfId="36" applyFont="1" applyFill="1" applyBorder="1" applyAlignment="1" applyProtection="1">
      <alignment vertical="center"/>
      <protection/>
    </xf>
    <xf numFmtId="0" fontId="52" fillId="35" borderId="18" xfId="36" applyFont="1" applyFill="1" applyBorder="1" applyAlignment="1" applyProtection="1">
      <alignment vertical="center"/>
      <protection/>
    </xf>
    <xf numFmtId="0" fontId="52" fillId="35" borderId="21" xfId="36" applyFont="1" applyFill="1" applyBorder="1" applyAlignment="1" applyProtection="1">
      <alignment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8" t="s">
        <v>210</v>
      </c>
      <c r="B1" s="28"/>
      <c r="C1" s="28"/>
      <c r="D1" s="28"/>
      <c r="E1" s="28"/>
      <c r="F1" s="28"/>
      <c r="G1" s="28"/>
      <c r="H1" s="28"/>
      <c r="I1" s="28"/>
    </row>
    <row r="2" spans="1:9" ht="24" customHeight="1">
      <c r="A2" s="29" t="s">
        <v>38</v>
      </c>
      <c r="B2" s="29"/>
      <c r="C2" s="29"/>
      <c r="D2" s="29"/>
      <c r="E2" s="29"/>
      <c r="F2" s="29"/>
      <c r="G2" s="29"/>
      <c r="H2" s="29"/>
      <c r="I2" s="29"/>
    </row>
    <row r="3" spans="1:9" ht="24" customHeight="1">
      <c r="A3" s="30" t="s">
        <v>211</v>
      </c>
      <c r="B3" s="30"/>
      <c r="C3" s="30"/>
      <c r="D3" s="30"/>
      <c r="E3" s="30"/>
      <c r="F3" s="30"/>
      <c r="G3" s="30"/>
      <c r="H3" s="3" t="s">
        <v>2</v>
      </c>
      <c r="I3" s="4">
        <v>12</v>
      </c>
    </row>
    <row r="4" spans="1:9" ht="37.5" customHeight="1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9" t="s">
        <v>10</v>
      </c>
      <c r="I4" s="9" t="s">
        <v>11</v>
      </c>
    </row>
    <row r="5" spans="1:9" s="13" customFormat="1" ht="15" customHeight="1">
      <c r="A5" s="10">
        <v>1</v>
      </c>
      <c r="B5" s="39" t="s">
        <v>39</v>
      </c>
      <c r="C5" s="42"/>
      <c r="D5" s="10" t="s">
        <v>16</v>
      </c>
      <c r="E5" s="11" t="s">
        <v>13</v>
      </c>
      <c r="F5" s="25">
        <v>0.026099537037037036</v>
      </c>
      <c r="G5" s="10" t="str">
        <f aca="true" t="shared" si="0" ref="G5:G68">TEXT(INT((HOUR(F5)*3600+MINUTE(F5)*60+SECOND(F5))/$I$3/60),"0")&amp;"."&amp;TEXT(MOD((HOUR(F5)*3600+MINUTE(F5)*60+SECOND(F5))/$I$3,60),"00")&amp;"/km"</f>
        <v>3.08/km</v>
      </c>
      <c r="H5" s="12">
        <f aca="true" t="shared" si="1" ref="H5:H68">F5-$F$5</f>
        <v>0</v>
      </c>
      <c r="I5" s="12">
        <f>F5-INDEX($F$5:$F$134,MATCH(D5,$D$5:$D$134,0))</f>
        <v>0</v>
      </c>
    </row>
    <row r="6" spans="1:9" s="13" customFormat="1" ht="15" customHeight="1">
      <c r="A6" s="14">
        <v>2</v>
      </c>
      <c r="B6" s="40" t="s">
        <v>40</v>
      </c>
      <c r="C6" s="43"/>
      <c r="D6" s="14" t="s">
        <v>18</v>
      </c>
      <c r="E6" s="15" t="s">
        <v>41</v>
      </c>
      <c r="F6" s="26">
        <v>0.026736111111111113</v>
      </c>
      <c r="G6" s="14" t="str">
        <f t="shared" si="0"/>
        <v>3.13/km</v>
      </c>
      <c r="H6" s="16">
        <f t="shared" si="1"/>
        <v>0.0006365740740740776</v>
      </c>
      <c r="I6" s="16">
        <f>F6-INDEX($F$5:$F$134,MATCH(D6,$D$5:$D$134,0))</f>
        <v>0</v>
      </c>
    </row>
    <row r="7" spans="1:9" s="13" customFormat="1" ht="15" customHeight="1">
      <c r="A7" s="14">
        <v>3</v>
      </c>
      <c r="B7" s="40" t="s">
        <v>42</v>
      </c>
      <c r="C7" s="43"/>
      <c r="D7" s="14" t="s">
        <v>19</v>
      </c>
      <c r="E7" s="15" t="s">
        <v>13</v>
      </c>
      <c r="F7" s="26">
        <v>0.027453703703703702</v>
      </c>
      <c r="G7" s="14" t="str">
        <f t="shared" si="0"/>
        <v>3.18/km</v>
      </c>
      <c r="H7" s="16">
        <f t="shared" si="1"/>
        <v>0.0013541666666666667</v>
      </c>
      <c r="I7" s="16">
        <f>F7-INDEX($F$5:$F$134,MATCH(D7,$D$5:$D$134,0))</f>
        <v>0</v>
      </c>
    </row>
    <row r="8" spans="1:9" s="13" customFormat="1" ht="15" customHeight="1">
      <c r="A8" s="14">
        <v>4</v>
      </c>
      <c r="B8" s="40" t="s">
        <v>43</v>
      </c>
      <c r="C8" s="43"/>
      <c r="D8" s="14" t="s">
        <v>18</v>
      </c>
      <c r="E8" s="15" t="s">
        <v>21</v>
      </c>
      <c r="F8" s="26">
        <v>0.027696759259259258</v>
      </c>
      <c r="G8" s="14" t="str">
        <f t="shared" si="0"/>
        <v>3.19/km</v>
      </c>
      <c r="H8" s="16">
        <f t="shared" si="1"/>
        <v>0.001597222222222222</v>
      </c>
      <c r="I8" s="16">
        <f>F8-INDEX($F$5:$F$134,MATCH(D8,$D$5:$D$134,0))</f>
        <v>0.0009606481481481445</v>
      </c>
    </row>
    <row r="9" spans="1:9" s="13" customFormat="1" ht="15" customHeight="1">
      <c r="A9" s="14">
        <v>5</v>
      </c>
      <c r="B9" s="40" t="s">
        <v>44</v>
      </c>
      <c r="C9" s="43"/>
      <c r="D9" s="14" t="s">
        <v>19</v>
      </c>
      <c r="E9" s="15" t="s">
        <v>12</v>
      </c>
      <c r="F9" s="26">
        <v>0.028275462962962964</v>
      </c>
      <c r="G9" s="14" t="str">
        <f t="shared" si="0"/>
        <v>3.24/km</v>
      </c>
      <c r="H9" s="16">
        <f t="shared" si="1"/>
        <v>0.0021759259259259284</v>
      </c>
      <c r="I9" s="16">
        <f>F9-INDEX($F$5:$F$134,MATCH(D9,$D$5:$D$134,0))</f>
        <v>0.0008217592592592617</v>
      </c>
    </row>
    <row r="10" spans="1:9" s="13" customFormat="1" ht="15" customHeight="1">
      <c r="A10" s="14">
        <v>6</v>
      </c>
      <c r="B10" s="40" t="s">
        <v>45</v>
      </c>
      <c r="C10" s="43"/>
      <c r="D10" s="14" t="s">
        <v>18</v>
      </c>
      <c r="E10" s="15" t="s">
        <v>46</v>
      </c>
      <c r="F10" s="26">
        <v>0.02849537037037037</v>
      </c>
      <c r="G10" s="14" t="str">
        <f t="shared" si="0"/>
        <v>3.25/km</v>
      </c>
      <c r="H10" s="16">
        <f t="shared" si="1"/>
        <v>0.002395833333333333</v>
      </c>
      <c r="I10" s="16">
        <f>F10-INDEX($F$5:$F$134,MATCH(D10,$D$5:$D$134,0))</f>
        <v>0.0017592592592592556</v>
      </c>
    </row>
    <row r="11" spans="1:9" s="13" customFormat="1" ht="15" customHeight="1">
      <c r="A11" s="14">
        <v>7</v>
      </c>
      <c r="B11" s="40" t="s">
        <v>47</v>
      </c>
      <c r="C11" s="43"/>
      <c r="D11" s="14" t="s">
        <v>19</v>
      </c>
      <c r="E11" s="15" t="s">
        <v>48</v>
      </c>
      <c r="F11" s="26">
        <v>0.028599537037037034</v>
      </c>
      <c r="G11" s="14" t="str">
        <f t="shared" si="0"/>
        <v>3.26/km</v>
      </c>
      <c r="H11" s="16">
        <f t="shared" si="1"/>
        <v>0.0024999999999999988</v>
      </c>
      <c r="I11" s="16">
        <f>F11-INDEX($F$5:$F$134,MATCH(D11,$D$5:$D$134,0))</f>
        <v>0.001145833333333332</v>
      </c>
    </row>
    <row r="12" spans="1:9" s="13" customFormat="1" ht="15" customHeight="1">
      <c r="A12" s="14">
        <v>8</v>
      </c>
      <c r="B12" s="40" t="s">
        <v>49</v>
      </c>
      <c r="C12" s="43"/>
      <c r="D12" s="14" t="s">
        <v>18</v>
      </c>
      <c r="E12" s="15" t="s">
        <v>48</v>
      </c>
      <c r="F12" s="26">
        <v>0.028819444444444443</v>
      </c>
      <c r="G12" s="14" t="str">
        <f t="shared" si="0"/>
        <v>3.28/km</v>
      </c>
      <c r="H12" s="16">
        <f t="shared" si="1"/>
        <v>0.002719907407407407</v>
      </c>
      <c r="I12" s="16">
        <f>F12-INDEX($F$5:$F$134,MATCH(D12,$D$5:$D$134,0))</f>
        <v>0.0020833333333333294</v>
      </c>
    </row>
    <row r="13" spans="1:9" s="13" customFormat="1" ht="15" customHeight="1">
      <c r="A13" s="14">
        <v>9</v>
      </c>
      <c r="B13" s="40" t="s">
        <v>50</v>
      </c>
      <c r="C13" s="43"/>
      <c r="D13" s="14" t="s">
        <v>20</v>
      </c>
      <c r="E13" s="15" t="s">
        <v>14</v>
      </c>
      <c r="F13" s="26">
        <v>0.029282407407407406</v>
      </c>
      <c r="G13" s="14" t="str">
        <f t="shared" si="0"/>
        <v>3.31/km</v>
      </c>
      <c r="H13" s="16">
        <f t="shared" si="1"/>
        <v>0.0031828703703703706</v>
      </c>
      <c r="I13" s="16">
        <f>F13-INDEX($F$5:$F$134,MATCH(D13,$D$5:$D$134,0))</f>
        <v>0</v>
      </c>
    </row>
    <row r="14" spans="1:9" s="13" customFormat="1" ht="15" customHeight="1">
      <c r="A14" s="14">
        <v>10</v>
      </c>
      <c r="B14" s="40" t="s">
        <v>51</v>
      </c>
      <c r="C14" s="43"/>
      <c r="D14" s="14" t="s">
        <v>23</v>
      </c>
      <c r="E14" s="15" t="s">
        <v>52</v>
      </c>
      <c r="F14" s="26">
        <v>0.02989583333333333</v>
      </c>
      <c r="G14" s="14" t="str">
        <f t="shared" si="0"/>
        <v>3.35/km</v>
      </c>
      <c r="H14" s="16">
        <f t="shared" si="1"/>
        <v>0.003796296296296294</v>
      </c>
      <c r="I14" s="16">
        <f>F14-INDEX($F$5:$F$134,MATCH(D14,$D$5:$D$134,0))</f>
        <v>0</v>
      </c>
    </row>
    <row r="15" spans="1:9" s="13" customFormat="1" ht="15" customHeight="1">
      <c r="A15" s="14">
        <v>11</v>
      </c>
      <c r="B15" s="40" t="s">
        <v>53</v>
      </c>
      <c r="C15" s="43"/>
      <c r="D15" s="14" t="s">
        <v>16</v>
      </c>
      <c r="E15" s="15" t="s">
        <v>13</v>
      </c>
      <c r="F15" s="26">
        <v>0.029942129629629628</v>
      </c>
      <c r="G15" s="14" t="str">
        <f t="shared" si="0"/>
        <v>3.36/km</v>
      </c>
      <c r="H15" s="16">
        <f t="shared" si="1"/>
        <v>0.003842592592592592</v>
      </c>
      <c r="I15" s="16">
        <f>F15-INDEX($F$5:$F$134,MATCH(D15,$D$5:$D$134,0))</f>
        <v>0.003842592592592592</v>
      </c>
    </row>
    <row r="16" spans="1:9" s="13" customFormat="1" ht="15" customHeight="1">
      <c r="A16" s="14">
        <v>12</v>
      </c>
      <c r="B16" s="40" t="s">
        <v>54</v>
      </c>
      <c r="C16" s="43"/>
      <c r="D16" s="14" t="s">
        <v>19</v>
      </c>
      <c r="E16" s="15" t="s">
        <v>55</v>
      </c>
      <c r="F16" s="26">
        <v>0.030000000000000002</v>
      </c>
      <c r="G16" s="14" t="str">
        <f t="shared" si="0"/>
        <v>3.36/km</v>
      </c>
      <c r="H16" s="16">
        <f t="shared" si="1"/>
        <v>0.0039004629629629667</v>
      </c>
      <c r="I16" s="16">
        <f>F16-INDEX($F$5:$F$134,MATCH(D16,$D$5:$D$134,0))</f>
        <v>0.0025462962962963</v>
      </c>
    </row>
    <row r="17" spans="1:9" s="13" customFormat="1" ht="15" customHeight="1">
      <c r="A17" s="14">
        <v>13</v>
      </c>
      <c r="B17" s="40" t="s">
        <v>56</v>
      </c>
      <c r="C17" s="43"/>
      <c r="D17" s="14" t="s">
        <v>23</v>
      </c>
      <c r="E17" s="15" t="s">
        <v>57</v>
      </c>
      <c r="F17" s="26">
        <v>0.03019675925925926</v>
      </c>
      <c r="G17" s="14" t="str">
        <f t="shared" si="0"/>
        <v>3.37/km</v>
      </c>
      <c r="H17" s="16">
        <f t="shared" si="1"/>
        <v>0.004097222222222224</v>
      </c>
      <c r="I17" s="16">
        <f>F17-INDEX($F$5:$F$134,MATCH(D17,$D$5:$D$134,0))</f>
        <v>0.0003009259259259302</v>
      </c>
    </row>
    <row r="18" spans="1:9" s="13" customFormat="1" ht="15" customHeight="1">
      <c r="A18" s="14">
        <v>14</v>
      </c>
      <c r="B18" s="40" t="s">
        <v>58</v>
      </c>
      <c r="C18" s="43"/>
      <c r="D18" s="14" t="s">
        <v>23</v>
      </c>
      <c r="E18" s="15" t="s">
        <v>59</v>
      </c>
      <c r="F18" s="26">
        <v>0.030208333333333334</v>
      </c>
      <c r="G18" s="14" t="str">
        <f t="shared" si="0"/>
        <v>3.38/km</v>
      </c>
      <c r="H18" s="16">
        <f t="shared" si="1"/>
        <v>0.004108796296296298</v>
      </c>
      <c r="I18" s="16">
        <f>F18-INDEX($F$5:$F$134,MATCH(D18,$D$5:$D$134,0))</f>
        <v>0.00031250000000000375</v>
      </c>
    </row>
    <row r="19" spans="1:9" s="13" customFormat="1" ht="15" customHeight="1">
      <c r="A19" s="14">
        <v>15</v>
      </c>
      <c r="B19" s="40" t="s">
        <v>60</v>
      </c>
      <c r="C19" s="43"/>
      <c r="D19" s="14" t="s">
        <v>18</v>
      </c>
      <c r="E19" s="15" t="s">
        <v>61</v>
      </c>
      <c r="F19" s="26">
        <v>0.03025462962962963</v>
      </c>
      <c r="G19" s="14" t="str">
        <f t="shared" si="0"/>
        <v>3.38/km</v>
      </c>
      <c r="H19" s="16">
        <f t="shared" si="1"/>
        <v>0.004155092592592596</v>
      </c>
      <c r="I19" s="16">
        <f>F19-INDEX($F$5:$F$134,MATCH(D19,$D$5:$D$134,0))</f>
        <v>0.003518518518518518</v>
      </c>
    </row>
    <row r="20" spans="1:9" s="13" customFormat="1" ht="15" customHeight="1">
      <c r="A20" s="14">
        <v>16</v>
      </c>
      <c r="B20" s="40" t="s">
        <v>62</v>
      </c>
      <c r="C20" s="43"/>
      <c r="D20" s="14" t="s">
        <v>23</v>
      </c>
      <c r="E20" s="15" t="s">
        <v>48</v>
      </c>
      <c r="F20" s="26">
        <v>0.030312499999999996</v>
      </c>
      <c r="G20" s="14" t="str">
        <f t="shared" si="0"/>
        <v>3.38/km</v>
      </c>
      <c r="H20" s="16">
        <f t="shared" si="1"/>
        <v>0.00421296296296296</v>
      </c>
      <c r="I20" s="16">
        <f>F20-INDEX($F$5:$F$134,MATCH(D20,$D$5:$D$134,0))</f>
        <v>0.0004166666666666659</v>
      </c>
    </row>
    <row r="21" spans="1:9" s="13" customFormat="1" ht="15" customHeight="1">
      <c r="A21" s="14">
        <v>17</v>
      </c>
      <c r="B21" s="40" t="s">
        <v>63</v>
      </c>
      <c r="C21" s="43"/>
      <c r="D21" s="14" t="s">
        <v>23</v>
      </c>
      <c r="E21" s="15" t="s">
        <v>52</v>
      </c>
      <c r="F21" s="26">
        <v>0.030486111111111113</v>
      </c>
      <c r="G21" s="14" t="str">
        <f t="shared" si="0"/>
        <v>3.40/km</v>
      </c>
      <c r="H21" s="16">
        <f t="shared" si="1"/>
        <v>0.0043865740740740775</v>
      </c>
      <c r="I21" s="16">
        <f>F21-INDEX($F$5:$F$134,MATCH(D21,$D$5:$D$134,0))</f>
        <v>0.0005902777777777833</v>
      </c>
    </row>
    <row r="22" spans="1:9" s="13" customFormat="1" ht="15" customHeight="1">
      <c r="A22" s="14">
        <v>18</v>
      </c>
      <c r="B22" s="40" t="s">
        <v>64</v>
      </c>
      <c r="C22" s="43"/>
      <c r="D22" s="14" t="s">
        <v>16</v>
      </c>
      <c r="E22" s="15" t="s">
        <v>46</v>
      </c>
      <c r="F22" s="26">
        <v>0.03079861111111111</v>
      </c>
      <c r="G22" s="14" t="str">
        <f t="shared" si="0"/>
        <v>3.42/km</v>
      </c>
      <c r="H22" s="16">
        <f t="shared" si="1"/>
        <v>0.004699074074074074</v>
      </c>
      <c r="I22" s="16">
        <f>F22-INDEX($F$5:$F$134,MATCH(D22,$D$5:$D$134,0))</f>
        <v>0.004699074074074074</v>
      </c>
    </row>
    <row r="23" spans="1:9" s="13" customFormat="1" ht="15" customHeight="1">
      <c r="A23" s="14">
        <v>19</v>
      </c>
      <c r="B23" s="40" t="s">
        <v>65</v>
      </c>
      <c r="C23" s="43"/>
      <c r="D23" s="14" t="s">
        <v>22</v>
      </c>
      <c r="E23" s="15" t="s">
        <v>55</v>
      </c>
      <c r="F23" s="26">
        <v>0.030937499999999996</v>
      </c>
      <c r="G23" s="14" t="str">
        <f t="shared" si="0"/>
        <v>3.43/km</v>
      </c>
      <c r="H23" s="16">
        <f t="shared" si="1"/>
        <v>0.004837962962962961</v>
      </c>
      <c r="I23" s="16">
        <f>F23-INDEX($F$5:$F$134,MATCH(D23,$D$5:$D$134,0))</f>
        <v>0</v>
      </c>
    </row>
    <row r="24" spans="1:9" s="13" customFormat="1" ht="15" customHeight="1">
      <c r="A24" s="14">
        <v>20</v>
      </c>
      <c r="B24" s="40" t="s">
        <v>66</v>
      </c>
      <c r="C24" s="43"/>
      <c r="D24" s="14" t="s">
        <v>18</v>
      </c>
      <c r="E24" s="15" t="s">
        <v>67</v>
      </c>
      <c r="F24" s="26">
        <v>0.031041666666666665</v>
      </c>
      <c r="G24" s="14" t="str">
        <f t="shared" si="0"/>
        <v>3.44/km</v>
      </c>
      <c r="H24" s="16">
        <f t="shared" si="1"/>
        <v>0.00494212962962963</v>
      </c>
      <c r="I24" s="16">
        <f>F24-INDEX($F$5:$F$134,MATCH(D24,$D$5:$D$134,0))</f>
        <v>0.004305555555555552</v>
      </c>
    </row>
    <row r="25" spans="1:9" s="13" customFormat="1" ht="15" customHeight="1">
      <c r="A25" s="14">
        <v>21</v>
      </c>
      <c r="B25" s="40" t="s">
        <v>68</v>
      </c>
      <c r="C25" s="43"/>
      <c r="D25" s="14" t="s">
        <v>17</v>
      </c>
      <c r="E25" s="15" t="s">
        <v>0</v>
      </c>
      <c r="F25" s="26">
        <v>0.031226851851851853</v>
      </c>
      <c r="G25" s="14" t="str">
        <f t="shared" si="0"/>
        <v>3.45/km</v>
      </c>
      <c r="H25" s="16">
        <f t="shared" si="1"/>
        <v>0.005127314814814817</v>
      </c>
      <c r="I25" s="16">
        <f>F25-INDEX($F$5:$F$134,MATCH(D25,$D$5:$D$134,0))</f>
        <v>0</v>
      </c>
    </row>
    <row r="26" spans="1:9" s="13" customFormat="1" ht="15" customHeight="1">
      <c r="A26" s="14">
        <v>22</v>
      </c>
      <c r="B26" s="40" t="s">
        <v>69</v>
      </c>
      <c r="C26" s="43"/>
      <c r="D26" s="14" t="s">
        <v>18</v>
      </c>
      <c r="E26" s="15" t="s">
        <v>46</v>
      </c>
      <c r="F26" s="26">
        <v>0.031435185185185184</v>
      </c>
      <c r="G26" s="14" t="str">
        <f t="shared" si="0"/>
        <v>3.46/km</v>
      </c>
      <c r="H26" s="16">
        <f t="shared" si="1"/>
        <v>0.005335648148148148</v>
      </c>
      <c r="I26" s="16">
        <f>F26-INDEX($F$5:$F$134,MATCH(D26,$D$5:$D$134,0))</f>
        <v>0.004699074074074071</v>
      </c>
    </row>
    <row r="27" spans="1:9" s="13" customFormat="1" ht="15" customHeight="1">
      <c r="A27" s="14">
        <v>23</v>
      </c>
      <c r="B27" s="40" t="s">
        <v>70</v>
      </c>
      <c r="C27" s="43"/>
      <c r="D27" s="14" t="s">
        <v>20</v>
      </c>
      <c r="E27" s="15" t="s">
        <v>31</v>
      </c>
      <c r="F27" s="26">
        <v>0.03159722222222222</v>
      </c>
      <c r="G27" s="14" t="str">
        <f t="shared" si="0"/>
        <v>3.48/km</v>
      </c>
      <c r="H27" s="16">
        <f t="shared" si="1"/>
        <v>0.005497685185185185</v>
      </c>
      <c r="I27" s="16">
        <f>F27-INDEX($F$5:$F$134,MATCH(D27,$D$5:$D$134,0))</f>
        <v>0.0023148148148148147</v>
      </c>
    </row>
    <row r="28" spans="1:9" s="17" customFormat="1" ht="15" customHeight="1">
      <c r="A28" s="14">
        <v>24</v>
      </c>
      <c r="B28" s="40" t="s">
        <v>71</v>
      </c>
      <c r="C28" s="43"/>
      <c r="D28" s="14" t="s">
        <v>24</v>
      </c>
      <c r="E28" s="15" t="s">
        <v>41</v>
      </c>
      <c r="F28" s="26">
        <v>0.03170138888888889</v>
      </c>
      <c r="G28" s="14" t="str">
        <f t="shared" si="0"/>
        <v>3.48/km</v>
      </c>
      <c r="H28" s="16">
        <f t="shared" si="1"/>
        <v>0.005601851851851854</v>
      </c>
      <c r="I28" s="16">
        <f>F28-INDEX($F$5:$F$134,MATCH(D28,$D$5:$D$134,0))</f>
        <v>0</v>
      </c>
    </row>
    <row r="29" spans="1:9" ht="15" customHeight="1">
      <c r="A29" s="14">
        <v>25</v>
      </c>
      <c r="B29" s="40" t="s">
        <v>72</v>
      </c>
      <c r="C29" s="43"/>
      <c r="D29" s="14" t="s">
        <v>20</v>
      </c>
      <c r="E29" s="15" t="s">
        <v>73</v>
      </c>
      <c r="F29" s="26">
        <v>0.03226851851851852</v>
      </c>
      <c r="G29" s="14" t="str">
        <f t="shared" si="0"/>
        <v>3.52/km</v>
      </c>
      <c r="H29" s="16">
        <f t="shared" si="1"/>
        <v>0.006168981481481487</v>
      </c>
      <c r="I29" s="16">
        <f>F29-INDEX($F$5:$F$134,MATCH(D29,$D$5:$D$134,0))</f>
        <v>0.0029861111111111165</v>
      </c>
    </row>
    <row r="30" spans="1:9" ht="15" customHeight="1">
      <c r="A30" s="14">
        <v>26</v>
      </c>
      <c r="B30" s="40" t="s">
        <v>74</v>
      </c>
      <c r="C30" s="43"/>
      <c r="D30" s="14" t="s">
        <v>18</v>
      </c>
      <c r="E30" s="15" t="s">
        <v>75</v>
      </c>
      <c r="F30" s="26">
        <v>0.0324537037037037</v>
      </c>
      <c r="G30" s="14" t="str">
        <f t="shared" si="0"/>
        <v>3.54/km</v>
      </c>
      <c r="H30" s="16">
        <f t="shared" si="1"/>
        <v>0.006354166666666664</v>
      </c>
      <c r="I30" s="16">
        <f>F30-INDEX($F$5:$F$134,MATCH(D30,$D$5:$D$134,0))</f>
        <v>0.005717592592592587</v>
      </c>
    </row>
    <row r="31" spans="1:9" ht="15" customHeight="1">
      <c r="A31" s="14">
        <v>27</v>
      </c>
      <c r="B31" s="40" t="s">
        <v>76</v>
      </c>
      <c r="C31" s="43"/>
      <c r="D31" s="14" t="s">
        <v>16</v>
      </c>
      <c r="E31" s="15" t="s">
        <v>77</v>
      </c>
      <c r="F31" s="26">
        <v>0.032685185185185185</v>
      </c>
      <c r="G31" s="14" t="str">
        <f t="shared" si="0"/>
        <v>3.55/km</v>
      </c>
      <c r="H31" s="16">
        <f t="shared" si="1"/>
        <v>0.0065856481481481495</v>
      </c>
      <c r="I31" s="16">
        <f>F31-INDEX($F$5:$F$134,MATCH(D31,$D$5:$D$134,0))</f>
        <v>0.0065856481481481495</v>
      </c>
    </row>
    <row r="32" spans="1:9" ht="15" customHeight="1">
      <c r="A32" s="14">
        <v>28</v>
      </c>
      <c r="B32" s="40" t="s">
        <v>78</v>
      </c>
      <c r="C32" s="43"/>
      <c r="D32" s="14" t="s">
        <v>20</v>
      </c>
      <c r="E32" s="15" t="s">
        <v>79</v>
      </c>
      <c r="F32" s="26">
        <v>0.03293981481481481</v>
      </c>
      <c r="G32" s="14" t="str">
        <f t="shared" si="0"/>
        <v>3.57/km</v>
      </c>
      <c r="H32" s="16">
        <f t="shared" si="1"/>
        <v>0.006840277777777775</v>
      </c>
      <c r="I32" s="16">
        <f>F32-INDEX($F$5:$F$134,MATCH(D32,$D$5:$D$134,0))</f>
        <v>0.0036574074074074044</v>
      </c>
    </row>
    <row r="33" spans="1:9" ht="15" customHeight="1">
      <c r="A33" s="14">
        <v>29</v>
      </c>
      <c r="B33" s="40" t="s">
        <v>80</v>
      </c>
      <c r="C33" s="43"/>
      <c r="D33" s="14" t="s">
        <v>22</v>
      </c>
      <c r="E33" s="15" t="s">
        <v>0</v>
      </c>
      <c r="F33" s="26">
        <v>0.03304398148148149</v>
      </c>
      <c r="G33" s="14" t="str">
        <f t="shared" si="0"/>
        <v>3.58/km</v>
      </c>
      <c r="H33" s="16">
        <f t="shared" si="1"/>
        <v>0.006944444444444451</v>
      </c>
      <c r="I33" s="16">
        <f>F33-INDEX($F$5:$F$134,MATCH(D33,$D$5:$D$134,0))</f>
        <v>0.0021064814814814904</v>
      </c>
    </row>
    <row r="34" spans="1:9" ht="15" customHeight="1">
      <c r="A34" s="14">
        <v>30</v>
      </c>
      <c r="B34" s="40" t="s">
        <v>81</v>
      </c>
      <c r="C34" s="43"/>
      <c r="D34" s="14" t="s">
        <v>18</v>
      </c>
      <c r="E34" s="15" t="s">
        <v>82</v>
      </c>
      <c r="F34" s="26">
        <v>0.03327546296296296</v>
      </c>
      <c r="G34" s="14" t="str">
        <f t="shared" si="0"/>
        <v>3.60/km</v>
      </c>
      <c r="H34" s="16">
        <f t="shared" si="1"/>
        <v>0.007175925925925922</v>
      </c>
      <c r="I34" s="16">
        <f>F34-INDEX($F$5:$F$134,MATCH(D34,$D$5:$D$134,0))</f>
        <v>0.006539351851851845</v>
      </c>
    </row>
    <row r="35" spans="1:9" ht="15" customHeight="1">
      <c r="A35" s="14">
        <v>31</v>
      </c>
      <c r="B35" s="40" t="s">
        <v>83</v>
      </c>
      <c r="C35" s="43"/>
      <c r="D35" s="14" t="s">
        <v>23</v>
      </c>
      <c r="E35" s="15" t="s">
        <v>46</v>
      </c>
      <c r="F35" s="26">
        <v>0.033344907407407406</v>
      </c>
      <c r="G35" s="14" t="str">
        <f t="shared" si="0"/>
        <v>4.00/km</v>
      </c>
      <c r="H35" s="16">
        <f t="shared" si="1"/>
        <v>0.007245370370370371</v>
      </c>
      <c r="I35" s="16">
        <f>F35-INDEX($F$5:$F$134,MATCH(D35,$D$5:$D$134,0))</f>
        <v>0.0034490740740740766</v>
      </c>
    </row>
    <row r="36" spans="1:9" ht="15" customHeight="1">
      <c r="A36" s="14">
        <v>32</v>
      </c>
      <c r="B36" s="40" t="s">
        <v>84</v>
      </c>
      <c r="C36" s="43"/>
      <c r="D36" s="14" t="s">
        <v>23</v>
      </c>
      <c r="E36" s="15" t="s">
        <v>14</v>
      </c>
      <c r="F36" s="26">
        <v>0.03344907407407407</v>
      </c>
      <c r="G36" s="14" t="str">
        <f t="shared" si="0"/>
        <v>4.01/km</v>
      </c>
      <c r="H36" s="16">
        <f t="shared" si="1"/>
        <v>0.007349537037037033</v>
      </c>
      <c r="I36" s="16">
        <f>F36-INDEX($F$5:$F$134,MATCH(D36,$D$5:$D$134,0))</f>
        <v>0.0035532407407407388</v>
      </c>
    </row>
    <row r="37" spans="1:9" ht="15" customHeight="1">
      <c r="A37" s="14">
        <v>33</v>
      </c>
      <c r="B37" s="40" t="s">
        <v>85</v>
      </c>
      <c r="C37" s="43"/>
      <c r="D37" s="14" t="s">
        <v>25</v>
      </c>
      <c r="E37" s="15" t="s">
        <v>35</v>
      </c>
      <c r="F37" s="26">
        <v>0.03362268518518518</v>
      </c>
      <c r="G37" s="14" t="str">
        <f t="shared" si="0"/>
        <v>4.02/km</v>
      </c>
      <c r="H37" s="16">
        <f t="shared" si="1"/>
        <v>0.007523148148148143</v>
      </c>
      <c r="I37" s="16">
        <f>F37-INDEX($F$5:$F$134,MATCH(D37,$D$5:$D$134,0))</f>
        <v>0</v>
      </c>
    </row>
    <row r="38" spans="1:9" ht="15" customHeight="1">
      <c r="A38" s="14">
        <v>34</v>
      </c>
      <c r="B38" s="40" t="s">
        <v>86</v>
      </c>
      <c r="C38" s="43"/>
      <c r="D38" s="14" t="s">
        <v>22</v>
      </c>
      <c r="E38" s="15" t="s">
        <v>87</v>
      </c>
      <c r="F38" s="26">
        <v>0.03377314814814815</v>
      </c>
      <c r="G38" s="14" t="str">
        <f t="shared" si="0"/>
        <v>4.03/km</v>
      </c>
      <c r="H38" s="16">
        <f t="shared" si="1"/>
        <v>0.007673611111111114</v>
      </c>
      <c r="I38" s="16">
        <f>F38-INDEX($F$5:$F$134,MATCH(D38,$D$5:$D$134,0))</f>
        <v>0.002835648148148153</v>
      </c>
    </row>
    <row r="39" spans="1:9" ht="15" customHeight="1">
      <c r="A39" s="14">
        <v>35</v>
      </c>
      <c r="B39" s="40" t="s">
        <v>88</v>
      </c>
      <c r="C39" s="43"/>
      <c r="D39" s="14" t="s">
        <v>20</v>
      </c>
      <c r="E39" s="15" t="s">
        <v>89</v>
      </c>
      <c r="F39" s="26">
        <v>0.03383101851851852</v>
      </c>
      <c r="G39" s="14" t="str">
        <f t="shared" si="0"/>
        <v>4.04/km</v>
      </c>
      <c r="H39" s="16">
        <f t="shared" si="1"/>
        <v>0.0077314814814814815</v>
      </c>
      <c r="I39" s="16">
        <f>F39-INDEX($F$5:$F$134,MATCH(D39,$D$5:$D$134,0))</f>
        <v>0.004548611111111111</v>
      </c>
    </row>
    <row r="40" spans="1:9" ht="15" customHeight="1">
      <c r="A40" s="14">
        <v>36</v>
      </c>
      <c r="B40" s="40" t="s">
        <v>90</v>
      </c>
      <c r="C40" s="43"/>
      <c r="D40" s="14" t="s">
        <v>23</v>
      </c>
      <c r="E40" s="15" t="s">
        <v>91</v>
      </c>
      <c r="F40" s="26">
        <v>0.03383101851851852</v>
      </c>
      <c r="G40" s="14" t="str">
        <f t="shared" si="0"/>
        <v>4.04/km</v>
      </c>
      <c r="H40" s="16">
        <f t="shared" si="1"/>
        <v>0.0077314814814814815</v>
      </c>
      <c r="I40" s="16">
        <f>F40-INDEX($F$5:$F$134,MATCH(D40,$D$5:$D$134,0))</f>
        <v>0.003935185185185187</v>
      </c>
    </row>
    <row r="41" spans="1:9" ht="15" customHeight="1">
      <c r="A41" s="14">
        <v>37</v>
      </c>
      <c r="B41" s="40" t="s">
        <v>92</v>
      </c>
      <c r="C41" s="43"/>
      <c r="D41" s="14" t="s">
        <v>25</v>
      </c>
      <c r="E41" s="15" t="s">
        <v>93</v>
      </c>
      <c r="F41" s="26">
        <v>0.0338425925925926</v>
      </c>
      <c r="G41" s="14" t="str">
        <f t="shared" si="0"/>
        <v>4.04/km</v>
      </c>
      <c r="H41" s="16">
        <f t="shared" si="1"/>
        <v>0.007743055555555562</v>
      </c>
      <c r="I41" s="16">
        <f>F41-INDEX($F$5:$F$134,MATCH(D41,$D$5:$D$134,0))</f>
        <v>0.00021990740740741865</v>
      </c>
    </row>
    <row r="42" spans="1:9" ht="15" customHeight="1">
      <c r="A42" s="14">
        <v>38</v>
      </c>
      <c r="B42" s="40" t="s">
        <v>94</v>
      </c>
      <c r="C42" s="43"/>
      <c r="D42" s="14" t="s">
        <v>23</v>
      </c>
      <c r="E42" s="15" t="s">
        <v>13</v>
      </c>
      <c r="F42" s="26">
        <v>0.03391203703703704</v>
      </c>
      <c r="G42" s="14" t="str">
        <f t="shared" si="0"/>
        <v>4.04/km</v>
      </c>
      <c r="H42" s="16">
        <f t="shared" si="1"/>
        <v>0.007812500000000003</v>
      </c>
      <c r="I42" s="16">
        <f>F42-INDEX($F$5:$F$134,MATCH(D42,$D$5:$D$134,0))</f>
        <v>0.004016203703703709</v>
      </c>
    </row>
    <row r="43" spans="1:9" ht="15" customHeight="1">
      <c r="A43" s="14">
        <v>39</v>
      </c>
      <c r="B43" s="40" t="s">
        <v>95</v>
      </c>
      <c r="C43" s="43"/>
      <c r="D43" s="14" t="s">
        <v>19</v>
      </c>
      <c r="E43" s="15" t="s">
        <v>21</v>
      </c>
      <c r="F43" s="26">
        <v>0.034027777777777775</v>
      </c>
      <c r="G43" s="14" t="str">
        <f t="shared" si="0"/>
        <v>4.05/km</v>
      </c>
      <c r="H43" s="16">
        <f t="shared" si="1"/>
        <v>0.00792824074074074</v>
      </c>
      <c r="I43" s="16">
        <f>F43-INDEX($F$5:$F$134,MATCH(D43,$D$5:$D$134,0))</f>
        <v>0.0065740740740740725</v>
      </c>
    </row>
    <row r="44" spans="1:9" ht="15" customHeight="1">
      <c r="A44" s="14">
        <v>40</v>
      </c>
      <c r="B44" s="40" t="s">
        <v>96</v>
      </c>
      <c r="C44" s="43"/>
      <c r="D44" s="14" t="s">
        <v>23</v>
      </c>
      <c r="E44" s="15" t="s">
        <v>97</v>
      </c>
      <c r="F44" s="26">
        <v>0.034039351851851855</v>
      </c>
      <c r="G44" s="14" t="str">
        <f t="shared" si="0"/>
        <v>4.05/km</v>
      </c>
      <c r="H44" s="16">
        <f t="shared" si="1"/>
        <v>0.00793981481481482</v>
      </c>
      <c r="I44" s="16">
        <f>F44-INDEX($F$5:$F$134,MATCH(D44,$D$5:$D$134,0))</f>
        <v>0.0041435185185185255</v>
      </c>
    </row>
    <row r="45" spans="1:9" ht="15" customHeight="1">
      <c r="A45" s="14">
        <v>41</v>
      </c>
      <c r="B45" s="40" t="s">
        <v>98</v>
      </c>
      <c r="C45" s="43"/>
      <c r="D45" s="14" t="s">
        <v>20</v>
      </c>
      <c r="E45" s="15" t="s">
        <v>13</v>
      </c>
      <c r="F45" s="26">
        <v>0.03434027777777778</v>
      </c>
      <c r="G45" s="14" t="str">
        <f t="shared" si="0"/>
        <v>4.07/km</v>
      </c>
      <c r="H45" s="16">
        <f t="shared" si="1"/>
        <v>0.008240740740740746</v>
      </c>
      <c r="I45" s="16">
        <f>F45-INDEX($F$5:$F$134,MATCH(D45,$D$5:$D$134,0))</f>
        <v>0.005057870370370376</v>
      </c>
    </row>
    <row r="46" spans="1:9" ht="15" customHeight="1">
      <c r="A46" s="14">
        <v>42</v>
      </c>
      <c r="B46" s="40" t="s">
        <v>99</v>
      </c>
      <c r="C46" s="43"/>
      <c r="D46" s="14" t="s">
        <v>33</v>
      </c>
      <c r="E46" s="15" t="s">
        <v>93</v>
      </c>
      <c r="F46" s="26">
        <v>0.03490740740740741</v>
      </c>
      <c r="G46" s="14" t="str">
        <f t="shared" si="0"/>
        <v>4.11/km</v>
      </c>
      <c r="H46" s="16">
        <f t="shared" si="1"/>
        <v>0.008807870370370372</v>
      </c>
      <c r="I46" s="16">
        <f>F46-INDEX($F$5:$F$134,MATCH(D46,$D$5:$D$134,0))</f>
        <v>0</v>
      </c>
    </row>
    <row r="47" spans="1:9" ht="15" customHeight="1">
      <c r="A47" s="14">
        <v>43</v>
      </c>
      <c r="B47" s="40" t="s">
        <v>100</v>
      </c>
      <c r="C47" s="43"/>
      <c r="D47" s="14" t="s">
        <v>26</v>
      </c>
      <c r="E47" s="15" t="s">
        <v>37</v>
      </c>
      <c r="F47" s="26">
        <v>0.034999999999999996</v>
      </c>
      <c r="G47" s="14" t="str">
        <f t="shared" si="0"/>
        <v>4.12/km</v>
      </c>
      <c r="H47" s="16">
        <f t="shared" si="1"/>
        <v>0.00890046296296296</v>
      </c>
      <c r="I47" s="16">
        <f>F47-INDEX($F$5:$F$134,MATCH(D47,$D$5:$D$134,0))</f>
        <v>0</v>
      </c>
    </row>
    <row r="48" spans="1:9" ht="15" customHeight="1">
      <c r="A48" s="14">
        <v>44</v>
      </c>
      <c r="B48" s="40" t="s">
        <v>101</v>
      </c>
      <c r="C48" s="43"/>
      <c r="D48" s="14" t="s">
        <v>20</v>
      </c>
      <c r="E48" s="15" t="s">
        <v>0</v>
      </c>
      <c r="F48" s="26">
        <v>0.035069444444444445</v>
      </c>
      <c r="G48" s="14" t="str">
        <f t="shared" si="0"/>
        <v>4.13/km</v>
      </c>
      <c r="H48" s="16">
        <f t="shared" si="1"/>
        <v>0.008969907407407409</v>
      </c>
      <c r="I48" s="16">
        <f>F48-INDEX($F$5:$F$134,MATCH(D48,$D$5:$D$134,0))</f>
        <v>0.0057870370370370385</v>
      </c>
    </row>
    <row r="49" spans="1:9" ht="15" customHeight="1">
      <c r="A49" s="14">
        <v>45</v>
      </c>
      <c r="B49" s="40" t="s">
        <v>102</v>
      </c>
      <c r="C49" s="43"/>
      <c r="D49" s="14" t="s">
        <v>20</v>
      </c>
      <c r="E49" s="15" t="s">
        <v>103</v>
      </c>
      <c r="F49" s="26">
        <v>0.03512731481481481</v>
      </c>
      <c r="G49" s="14" t="str">
        <f t="shared" si="0"/>
        <v>4.13/km</v>
      </c>
      <c r="H49" s="16">
        <f t="shared" si="1"/>
        <v>0.009027777777777777</v>
      </c>
      <c r="I49" s="16">
        <f>F49-INDEX($F$5:$F$134,MATCH(D49,$D$5:$D$134,0))</f>
        <v>0.005844907407407406</v>
      </c>
    </row>
    <row r="50" spans="1:9" ht="15" customHeight="1">
      <c r="A50" s="14">
        <v>46</v>
      </c>
      <c r="B50" s="40" t="s">
        <v>104</v>
      </c>
      <c r="C50" s="43"/>
      <c r="D50" s="14" t="s">
        <v>19</v>
      </c>
      <c r="E50" s="15" t="s">
        <v>105</v>
      </c>
      <c r="F50" s="26">
        <v>0.0352662037037037</v>
      </c>
      <c r="G50" s="14" t="str">
        <f t="shared" si="0"/>
        <v>4.14/km</v>
      </c>
      <c r="H50" s="16">
        <f t="shared" si="1"/>
        <v>0.009166666666666667</v>
      </c>
      <c r="I50" s="16">
        <f>F50-INDEX($F$5:$F$134,MATCH(D50,$D$5:$D$134,0))</f>
        <v>0.0078125</v>
      </c>
    </row>
    <row r="51" spans="1:9" ht="15" customHeight="1">
      <c r="A51" s="14">
        <v>47</v>
      </c>
      <c r="B51" s="40" t="s">
        <v>106</v>
      </c>
      <c r="C51" s="43"/>
      <c r="D51" s="14" t="s">
        <v>19</v>
      </c>
      <c r="E51" s="15" t="s">
        <v>107</v>
      </c>
      <c r="F51" s="26">
        <v>0.0352662037037037</v>
      </c>
      <c r="G51" s="14" t="str">
        <f t="shared" si="0"/>
        <v>4.14/km</v>
      </c>
      <c r="H51" s="16">
        <f t="shared" si="1"/>
        <v>0.009166666666666667</v>
      </c>
      <c r="I51" s="16">
        <f>F51-INDEX($F$5:$F$134,MATCH(D51,$D$5:$D$134,0))</f>
        <v>0.0078125</v>
      </c>
    </row>
    <row r="52" spans="1:9" ht="15" customHeight="1">
      <c r="A52" s="14">
        <v>48</v>
      </c>
      <c r="B52" s="40" t="s">
        <v>108</v>
      </c>
      <c r="C52" s="43"/>
      <c r="D52" s="14" t="s">
        <v>20</v>
      </c>
      <c r="E52" s="15" t="s">
        <v>103</v>
      </c>
      <c r="F52" s="26">
        <v>0.0353587962962963</v>
      </c>
      <c r="G52" s="14" t="str">
        <f t="shared" si="0"/>
        <v>4.15/km</v>
      </c>
      <c r="H52" s="16">
        <f t="shared" si="1"/>
        <v>0.009259259259259262</v>
      </c>
      <c r="I52" s="16">
        <f>F52-INDEX($F$5:$F$134,MATCH(D52,$D$5:$D$134,0))</f>
        <v>0.006076388888888892</v>
      </c>
    </row>
    <row r="53" spans="1:9" ht="15" customHeight="1">
      <c r="A53" s="14">
        <v>49</v>
      </c>
      <c r="B53" s="40" t="s">
        <v>109</v>
      </c>
      <c r="C53" s="43"/>
      <c r="D53" s="14" t="s">
        <v>26</v>
      </c>
      <c r="E53" s="15" t="s">
        <v>110</v>
      </c>
      <c r="F53" s="26">
        <v>0.03550925925925926</v>
      </c>
      <c r="G53" s="14" t="str">
        <f t="shared" si="0"/>
        <v>4.16/km</v>
      </c>
      <c r="H53" s="16">
        <f t="shared" si="1"/>
        <v>0.009409722222222226</v>
      </c>
      <c r="I53" s="16">
        <f>F53-INDEX($F$5:$F$134,MATCH(D53,$D$5:$D$134,0))</f>
        <v>0.0005092592592592649</v>
      </c>
    </row>
    <row r="54" spans="1:9" ht="15" customHeight="1">
      <c r="A54" s="14">
        <v>50</v>
      </c>
      <c r="B54" s="40" t="s">
        <v>111</v>
      </c>
      <c r="C54" s="43"/>
      <c r="D54" s="14" t="s">
        <v>20</v>
      </c>
      <c r="E54" s="15" t="s">
        <v>112</v>
      </c>
      <c r="F54" s="26">
        <v>0.03556712962962963</v>
      </c>
      <c r="G54" s="14" t="str">
        <f t="shared" si="0"/>
        <v>4.16/km</v>
      </c>
      <c r="H54" s="16">
        <f t="shared" si="1"/>
        <v>0.009467592592592593</v>
      </c>
      <c r="I54" s="16">
        <f>F54-INDEX($F$5:$F$134,MATCH(D54,$D$5:$D$134,0))</f>
        <v>0.006284722222222223</v>
      </c>
    </row>
    <row r="55" spans="1:9" ht="15" customHeight="1">
      <c r="A55" s="14">
        <v>51</v>
      </c>
      <c r="B55" s="40" t="s">
        <v>113</v>
      </c>
      <c r="C55" s="43"/>
      <c r="D55" s="14" t="s">
        <v>20</v>
      </c>
      <c r="E55" s="15" t="s">
        <v>46</v>
      </c>
      <c r="F55" s="26">
        <v>0.03564814814814815</v>
      </c>
      <c r="G55" s="14" t="str">
        <f t="shared" si="0"/>
        <v>4.17/km</v>
      </c>
      <c r="H55" s="16">
        <f t="shared" si="1"/>
        <v>0.009548611111111115</v>
      </c>
      <c r="I55" s="16">
        <f>F55-INDEX($F$5:$F$134,MATCH(D55,$D$5:$D$134,0))</f>
        <v>0.006365740740740745</v>
      </c>
    </row>
    <row r="56" spans="1:9" ht="15" customHeight="1">
      <c r="A56" s="14">
        <v>52</v>
      </c>
      <c r="B56" s="40" t="s">
        <v>114</v>
      </c>
      <c r="C56" s="43"/>
      <c r="D56" s="14" t="s">
        <v>25</v>
      </c>
      <c r="E56" s="15" t="s">
        <v>0</v>
      </c>
      <c r="F56" s="26">
        <v>0.03577546296296296</v>
      </c>
      <c r="G56" s="14" t="str">
        <f t="shared" si="0"/>
        <v>4.18/km</v>
      </c>
      <c r="H56" s="16">
        <f t="shared" si="1"/>
        <v>0.009675925925925925</v>
      </c>
      <c r="I56" s="16">
        <f>F56-INDEX($F$5:$F$134,MATCH(D56,$D$5:$D$134,0))</f>
        <v>0.0021527777777777812</v>
      </c>
    </row>
    <row r="57" spans="1:9" ht="15" customHeight="1">
      <c r="A57" s="14">
        <v>53</v>
      </c>
      <c r="B57" s="40" t="s">
        <v>115</v>
      </c>
      <c r="C57" s="43"/>
      <c r="D57" s="14" t="s">
        <v>19</v>
      </c>
      <c r="E57" s="15" t="s">
        <v>105</v>
      </c>
      <c r="F57" s="26">
        <v>0.03599537037037037</v>
      </c>
      <c r="G57" s="14" t="str">
        <f t="shared" si="0"/>
        <v>4.19/km</v>
      </c>
      <c r="H57" s="16">
        <f t="shared" si="1"/>
        <v>0.009895833333333336</v>
      </c>
      <c r="I57" s="16">
        <f>F57-INDEX($F$5:$F$134,MATCH(D57,$D$5:$D$134,0))</f>
        <v>0.00854166666666667</v>
      </c>
    </row>
    <row r="58" spans="1:9" ht="15" customHeight="1">
      <c r="A58" s="14">
        <v>54</v>
      </c>
      <c r="B58" s="40" t="s">
        <v>116</v>
      </c>
      <c r="C58" s="43"/>
      <c r="D58" s="14" t="s">
        <v>23</v>
      </c>
      <c r="E58" s="15" t="s">
        <v>117</v>
      </c>
      <c r="F58" s="26">
        <v>0.03612268518518518</v>
      </c>
      <c r="G58" s="14" t="str">
        <f t="shared" si="0"/>
        <v>4.20/km</v>
      </c>
      <c r="H58" s="16">
        <f t="shared" si="1"/>
        <v>0.010023148148148146</v>
      </c>
      <c r="I58" s="16">
        <f>F58-INDEX($F$5:$F$134,MATCH(D58,$D$5:$D$134,0))</f>
        <v>0.0062268518518518515</v>
      </c>
    </row>
    <row r="59" spans="1:9" ht="15" customHeight="1">
      <c r="A59" s="14">
        <v>55</v>
      </c>
      <c r="B59" s="40" t="s">
        <v>118</v>
      </c>
      <c r="C59" s="43"/>
      <c r="D59" s="14" t="s">
        <v>33</v>
      </c>
      <c r="E59" s="15" t="s">
        <v>59</v>
      </c>
      <c r="F59" s="26">
        <v>0.03616898148148148</v>
      </c>
      <c r="G59" s="14" t="str">
        <f t="shared" si="0"/>
        <v>4.20/km</v>
      </c>
      <c r="H59" s="16">
        <f t="shared" si="1"/>
        <v>0.010069444444444447</v>
      </c>
      <c r="I59" s="16">
        <f>F59-INDEX($F$5:$F$134,MATCH(D59,$D$5:$D$134,0))</f>
        <v>0.0012615740740740747</v>
      </c>
    </row>
    <row r="60" spans="1:9" ht="15" customHeight="1">
      <c r="A60" s="14">
        <v>56</v>
      </c>
      <c r="B60" s="40" t="s">
        <v>119</v>
      </c>
      <c r="C60" s="43"/>
      <c r="D60" s="14" t="s">
        <v>20</v>
      </c>
      <c r="E60" s="15" t="s">
        <v>120</v>
      </c>
      <c r="F60" s="26">
        <v>0.0362037037037037</v>
      </c>
      <c r="G60" s="14" t="str">
        <f t="shared" si="0"/>
        <v>4.21/km</v>
      </c>
      <c r="H60" s="16">
        <f t="shared" si="1"/>
        <v>0.010104166666666668</v>
      </c>
      <c r="I60" s="16">
        <f>F60-INDEX($F$5:$F$134,MATCH(D60,$D$5:$D$134,0))</f>
        <v>0.006921296296296297</v>
      </c>
    </row>
    <row r="61" spans="1:9" ht="15" customHeight="1">
      <c r="A61" s="14">
        <v>57</v>
      </c>
      <c r="B61" s="40" t="s">
        <v>121</v>
      </c>
      <c r="C61" s="43"/>
      <c r="D61" s="14" t="s">
        <v>18</v>
      </c>
      <c r="E61" s="15" t="s">
        <v>122</v>
      </c>
      <c r="F61" s="26">
        <v>0.03625</v>
      </c>
      <c r="G61" s="14" t="str">
        <f t="shared" si="0"/>
        <v>4.21/km</v>
      </c>
      <c r="H61" s="16">
        <f t="shared" si="1"/>
        <v>0.010150462962962962</v>
      </c>
      <c r="I61" s="16">
        <f>F61-INDEX($F$5:$F$134,MATCH(D61,$D$5:$D$134,0))</f>
        <v>0.009513888888888884</v>
      </c>
    </row>
    <row r="62" spans="1:9" ht="15" customHeight="1">
      <c r="A62" s="14">
        <v>58</v>
      </c>
      <c r="B62" s="40" t="s">
        <v>123</v>
      </c>
      <c r="C62" s="43"/>
      <c r="D62" s="14" t="s">
        <v>17</v>
      </c>
      <c r="E62" s="15" t="s">
        <v>124</v>
      </c>
      <c r="F62" s="26">
        <v>0.03630787037037037</v>
      </c>
      <c r="G62" s="14" t="str">
        <f t="shared" si="0"/>
        <v>4.21/km</v>
      </c>
      <c r="H62" s="16">
        <f t="shared" si="1"/>
        <v>0.010208333333333337</v>
      </c>
      <c r="I62" s="16">
        <f>F62-INDEX($F$5:$F$134,MATCH(D62,$D$5:$D$134,0))</f>
        <v>0.005081018518518519</v>
      </c>
    </row>
    <row r="63" spans="1:9" ht="15" customHeight="1">
      <c r="A63" s="14">
        <v>59</v>
      </c>
      <c r="B63" s="40" t="s">
        <v>125</v>
      </c>
      <c r="C63" s="43"/>
      <c r="D63" s="14" t="s">
        <v>25</v>
      </c>
      <c r="E63" s="15" t="s">
        <v>61</v>
      </c>
      <c r="F63" s="26">
        <v>0.03644675925925926</v>
      </c>
      <c r="G63" s="14" t="str">
        <f t="shared" si="0"/>
        <v>4.22/km</v>
      </c>
      <c r="H63" s="16">
        <f t="shared" si="1"/>
        <v>0.010347222222222226</v>
      </c>
      <c r="I63" s="16">
        <f>F63-INDEX($F$5:$F$134,MATCH(D63,$D$5:$D$134,0))</f>
        <v>0.002824074074074083</v>
      </c>
    </row>
    <row r="64" spans="1:9" ht="15" customHeight="1">
      <c r="A64" s="14">
        <v>60</v>
      </c>
      <c r="B64" s="40" t="s">
        <v>126</v>
      </c>
      <c r="C64" s="43"/>
      <c r="D64" s="14" t="s">
        <v>23</v>
      </c>
      <c r="E64" s="15" t="s">
        <v>105</v>
      </c>
      <c r="F64" s="26">
        <v>0.03678240740740741</v>
      </c>
      <c r="G64" s="14" t="str">
        <f t="shared" si="0"/>
        <v>4.25/km</v>
      </c>
      <c r="H64" s="16">
        <f t="shared" si="1"/>
        <v>0.010682870370370374</v>
      </c>
      <c r="I64" s="16">
        <f>F64-INDEX($F$5:$F$134,MATCH(D64,$D$5:$D$134,0))</f>
        <v>0.00688657407407408</v>
      </c>
    </row>
    <row r="65" spans="1:9" ht="15" customHeight="1">
      <c r="A65" s="14">
        <v>61</v>
      </c>
      <c r="B65" s="40" t="s">
        <v>127</v>
      </c>
      <c r="C65" s="43"/>
      <c r="D65" s="14" t="s">
        <v>22</v>
      </c>
      <c r="E65" s="15" t="s">
        <v>128</v>
      </c>
      <c r="F65" s="26">
        <v>0.036828703703703704</v>
      </c>
      <c r="G65" s="14" t="str">
        <f t="shared" si="0"/>
        <v>4.25/km</v>
      </c>
      <c r="H65" s="16">
        <f t="shared" si="1"/>
        <v>0.010729166666666668</v>
      </c>
      <c r="I65" s="16">
        <f>F65-INDEX($F$5:$F$134,MATCH(D65,$D$5:$D$134,0))</f>
        <v>0.0058912037037037075</v>
      </c>
    </row>
    <row r="66" spans="1:9" ht="15" customHeight="1">
      <c r="A66" s="14">
        <v>62</v>
      </c>
      <c r="B66" s="40" t="s">
        <v>129</v>
      </c>
      <c r="C66" s="43"/>
      <c r="D66" s="14" t="s">
        <v>23</v>
      </c>
      <c r="E66" s="15" t="s">
        <v>130</v>
      </c>
      <c r="F66" s="26">
        <v>0.03701388888888889</v>
      </c>
      <c r="G66" s="14" t="str">
        <f t="shared" si="0"/>
        <v>4.27/km</v>
      </c>
      <c r="H66" s="16">
        <f t="shared" si="1"/>
        <v>0.010914351851851852</v>
      </c>
      <c r="I66" s="16">
        <f>F66-INDEX($F$5:$F$134,MATCH(D66,$D$5:$D$134,0))</f>
        <v>0.007118055555555558</v>
      </c>
    </row>
    <row r="67" spans="1:9" ht="15" customHeight="1">
      <c r="A67" s="14">
        <v>63</v>
      </c>
      <c r="B67" s="40" t="s">
        <v>131</v>
      </c>
      <c r="C67" s="43"/>
      <c r="D67" s="14" t="s">
        <v>19</v>
      </c>
      <c r="E67" s="15" t="s">
        <v>41</v>
      </c>
      <c r="F67" s="26">
        <v>0.03710648148148148</v>
      </c>
      <c r="G67" s="14" t="str">
        <f t="shared" si="0"/>
        <v>4.27/km</v>
      </c>
      <c r="H67" s="16">
        <f t="shared" si="1"/>
        <v>0.011006944444444448</v>
      </c>
      <c r="I67" s="16">
        <f>F67-INDEX($F$5:$F$134,MATCH(D67,$D$5:$D$134,0))</f>
        <v>0.009652777777777781</v>
      </c>
    </row>
    <row r="68" spans="1:9" ht="15" customHeight="1">
      <c r="A68" s="14">
        <v>64</v>
      </c>
      <c r="B68" s="40" t="s">
        <v>132</v>
      </c>
      <c r="C68" s="43"/>
      <c r="D68" s="14" t="s">
        <v>18</v>
      </c>
      <c r="E68" s="15" t="s">
        <v>0</v>
      </c>
      <c r="F68" s="26">
        <v>0.03711805555555556</v>
      </c>
      <c r="G68" s="14" t="str">
        <f t="shared" si="0"/>
        <v>4.27/km</v>
      </c>
      <c r="H68" s="16">
        <f t="shared" si="1"/>
        <v>0.011018518518518521</v>
      </c>
      <c r="I68" s="16">
        <f>F68-INDEX($F$5:$F$134,MATCH(D68,$D$5:$D$134,0))</f>
        <v>0.010381944444444444</v>
      </c>
    </row>
    <row r="69" spans="1:9" ht="15" customHeight="1">
      <c r="A69" s="14">
        <v>65</v>
      </c>
      <c r="B69" s="40" t="s">
        <v>133</v>
      </c>
      <c r="C69" s="43"/>
      <c r="D69" s="14" t="s">
        <v>22</v>
      </c>
      <c r="E69" s="15" t="s">
        <v>0</v>
      </c>
      <c r="F69" s="26">
        <v>0.037314814814814815</v>
      </c>
      <c r="G69" s="14" t="str">
        <f aca="true" t="shared" si="2" ref="G69:G132">TEXT(INT((HOUR(F69)*3600+MINUTE(F69)*60+SECOND(F69))/$I$3/60),"0")&amp;"."&amp;TEXT(MOD((HOUR(F69)*3600+MINUTE(F69)*60+SECOND(F69))/$I$3,60),"00")&amp;"/km"</f>
        <v>4.29/km</v>
      </c>
      <c r="H69" s="16">
        <f aca="true" t="shared" si="3" ref="H69:H110">F69-$F$5</f>
        <v>0.011215277777777779</v>
      </c>
      <c r="I69" s="16">
        <f>F69-INDEX($F$5:$F$134,MATCH(D69,$D$5:$D$134,0))</f>
        <v>0.006377314814814818</v>
      </c>
    </row>
    <row r="70" spans="1:9" ht="15" customHeight="1">
      <c r="A70" s="14">
        <v>66</v>
      </c>
      <c r="B70" s="40" t="s">
        <v>134</v>
      </c>
      <c r="C70" s="43"/>
      <c r="D70" s="14" t="s">
        <v>23</v>
      </c>
      <c r="E70" s="15" t="s">
        <v>130</v>
      </c>
      <c r="F70" s="26">
        <v>0.03768518518518518</v>
      </c>
      <c r="G70" s="14" t="str">
        <f t="shared" si="2"/>
        <v>4.31/km</v>
      </c>
      <c r="H70" s="16">
        <f t="shared" si="3"/>
        <v>0.011585648148148147</v>
      </c>
      <c r="I70" s="16">
        <f>F70-INDEX($F$5:$F$134,MATCH(D70,$D$5:$D$134,0))</f>
        <v>0.007789351851851853</v>
      </c>
    </row>
    <row r="71" spans="1:9" ht="15" customHeight="1">
      <c r="A71" s="14">
        <v>67</v>
      </c>
      <c r="B71" s="40" t="s">
        <v>135</v>
      </c>
      <c r="C71" s="43"/>
      <c r="D71" s="14" t="s">
        <v>25</v>
      </c>
      <c r="E71" s="15" t="s">
        <v>93</v>
      </c>
      <c r="F71" s="26">
        <v>0.03782407407407407</v>
      </c>
      <c r="G71" s="14" t="str">
        <f t="shared" si="2"/>
        <v>4.32/km</v>
      </c>
      <c r="H71" s="16">
        <f t="shared" si="3"/>
        <v>0.011724537037037037</v>
      </c>
      <c r="I71" s="16">
        <f>F71-INDEX($F$5:$F$134,MATCH(D71,$D$5:$D$134,0))</f>
        <v>0.004201388888888893</v>
      </c>
    </row>
    <row r="72" spans="1:9" ht="15" customHeight="1">
      <c r="A72" s="14">
        <v>68</v>
      </c>
      <c r="B72" s="40" t="s">
        <v>136</v>
      </c>
      <c r="C72" s="43"/>
      <c r="D72" s="14" t="s">
        <v>26</v>
      </c>
      <c r="E72" s="15" t="s">
        <v>130</v>
      </c>
      <c r="F72" s="26">
        <v>0.03791666666666667</v>
      </c>
      <c r="G72" s="14" t="str">
        <f t="shared" si="2"/>
        <v>4.33/km</v>
      </c>
      <c r="H72" s="16">
        <f t="shared" si="3"/>
        <v>0.011817129629629632</v>
      </c>
      <c r="I72" s="16">
        <f>F72-INDEX($F$5:$F$134,MATCH(D72,$D$5:$D$134,0))</f>
        <v>0.0029166666666666716</v>
      </c>
    </row>
    <row r="73" spans="1:9" ht="15" customHeight="1">
      <c r="A73" s="14">
        <v>69</v>
      </c>
      <c r="B73" s="40" t="s">
        <v>137</v>
      </c>
      <c r="C73" s="43"/>
      <c r="D73" s="14" t="s">
        <v>26</v>
      </c>
      <c r="E73" s="15" t="s">
        <v>41</v>
      </c>
      <c r="F73" s="26">
        <v>0.038356481481481484</v>
      </c>
      <c r="G73" s="14" t="str">
        <f t="shared" si="2"/>
        <v>4.36/km</v>
      </c>
      <c r="H73" s="16">
        <f t="shared" si="3"/>
        <v>0.012256944444444449</v>
      </c>
      <c r="I73" s="16">
        <f>F73-INDEX($F$5:$F$134,MATCH(D73,$D$5:$D$134,0))</f>
        <v>0.003356481481481488</v>
      </c>
    </row>
    <row r="74" spans="1:9" ht="15" customHeight="1">
      <c r="A74" s="14">
        <v>70</v>
      </c>
      <c r="B74" s="40" t="s">
        <v>138</v>
      </c>
      <c r="C74" s="43"/>
      <c r="D74" s="14" t="s">
        <v>18</v>
      </c>
      <c r="E74" s="15" t="s">
        <v>107</v>
      </c>
      <c r="F74" s="26">
        <v>0.03847222222222222</v>
      </c>
      <c r="G74" s="14" t="str">
        <f t="shared" si="2"/>
        <v>4.37/km</v>
      </c>
      <c r="H74" s="16">
        <f t="shared" si="3"/>
        <v>0.012372685185185184</v>
      </c>
      <c r="I74" s="16">
        <f>F74-INDEX($F$5:$F$134,MATCH(D74,$D$5:$D$134,0))</f>
        <v>0.011736111111111107</v>
      </c>
    </row>
    <row r="75" spans="1:9" ht="15" customHeight="1">
      <c r="A75" s="14">
        <v>71</v>
      </c>
      <c r="B75" s="40" t="s">
        <v>139</v>
      </c>
      <c r="C75" s="43"/>
      <c r="D75" s="14" t="s">
        <v>20</v>
      </c>
      <c r="E75" s="15" t="s">
        <v>140</v>
      </c>
      <c r="F75" s="26">
        <v>0.03868055555555556</v>
      </c>
      <c r="G75" s="14" t="str">
        <f t="shared" si="2"/>
        <v>4.39/km</v>
      </c>
      <c r="H75" s="16">
        <f t="shared" si="3"/>
        <v>0.012581018518518523</v>
      </c>
      <c r="I75" s="16">
        <f>F75-INDEX($F$5:$F$134,MATCH(D75,$D$5:$D$134,0))</f>
        <v>0.009398148148148152</v>
      </c>
    </row>
    <row r="76" spans="1:9" ht="15" customHeight="1">
      <c r="A76" s="14">
        <v>72</v>
      </c>
      <c r="B76" s="40" t="s">
        <v>141</v>
      </c>
      <c r="C76" s="43"/>
      <c r="D76" s="14" t="s">
        <v>22</v>
      </c>
      <c r="E76" s="15" t="s">
        <v>91</v>
      </c>
      <c r="F76" s="26">
        <v>0.03881944444444444</v>
      </c>
      <c r="G76" s="14" t="str">
        <f t="shared" si="2"/>
        <v>4.40/km</v>
      </c>
      <c r="H76" s="16">
        <f t="shared" si="3"/>
        <v>0.012719907407407405</v>
      </c>
      <c r="I76" s="16">
        <f>F76-INDEX($F$5:$F$134,MATCH(D76,$D$5:$D$134,0))</f>
        <v>0.007881944444444445</v>
      </c>
    </row>
    <row r="77" spans="1:9" ht="15" customHeight="1">
      <c r="A77" s="14">
        <v>73</v>
      </c>
      <c r="B77" s="40" t="s">
        <v>142</v>
      </c>
      <c r="C77" s="43"/>
      <c r="D77" s="14" t="s">
        <v>33</v>
      </c>
      <c r="E77" s="15" t="s">
        <v>143</v>
      </c>
      <c r="F77" s="26">
        <v>0.038969907407407404</v>
      </c>
      <c r="G77" s="14" t="str">
        <f t="shared" si="2"/>
        <v>4.41/km</v>
      </c>
      <c r="H77" s="16">
        <f t="shared" si="3"/>
        <v>0.012870370370370369</v>
      </c>
      <c r="I77" s="16">
        <f>F77-INDEX($F$5:$F$134,MATCH(D77,$D$5:$D$134,0))</f>
        <v>0.004062499999999997</v>
      </c>
    </row>
    <row r="78" spans="1:9" ht="15" customHeight="1">
      <c r="A78" s="32">
        <v>74</v>
      </c>
      <c r="B78" s="45" t="s">
        <v>144</v>
      </c>
      <c r="C78" s="46"/>
      <c r="D78" s="32" t="s">
        <v>26</v>
      </c>
      <c r="E78" s="36" t="s">
        <v>15</v>
      </c>
      <c r="F78" s="33">
        <v>0.03909722222222222</v>
      </c>
      <c r="G78" s="32" t="str">
        <f t="shared" si="2"/>
        <v>4.42/km</v>
      </c>
      <c r="H78" s="34">
        <f t="shared" si="3"/>
        <v>0.012997685185185185</v>
      </c>
      <c r="I78" s="34">
        <f>F78-INDEX($F$5:$F$134,MATCH(D78,$D$5:$D$134,0))</f>
        <v>0.004097222222222224</v>
      </c>
    </row>
    <row r="79" spans="1:9" ht="15" customHeight="1">
      <c r="A79" s="14">
        <v>75</v>
      </c>
      <c r="B79" s="40" t="s">
        <v>145</v>
      </c>
      <c r="C79" s="43"/>
      <c r="D79" s="14" t="s">
        <v>22</v>
      </c>
      <c r="E79" s="15" t="s">
        <v>0</v>
      </c>
      <c r="F79" s="26">
        <v>0.03913194444444445</v>
      </c>
      <c r="G79" s="14" t="str">
        <f t="shared" si="2"/>
        <v>4.42/km</v>
      </c>
      <c r="H79" s="16">
        <f t="shared" si="3"/>
        <v>0.013032407407407413</v>
      </c>
      <c r="I79" s="16">
        <f>F79-INDEX($F$5:$F$134,MATCH(D79,$D$5:$D$134,0))</f>
        <v>0.008194444444444452</v>
      </c>
    </row>
    <row r="80" spans="1:9" ht="15" customHeight="1">
      <c r="A80" s="14">
        <v>76</v>
      </c>
      <c r="B80" s="40" t="s">
        <v>146</v>
      </c>
      <c r="C80" s="43"/>
      <c r="D80" s="14" t="s">
        <v>19</v>
      </c>
      <c r="E80" s="15" t="s">
        <v>120</v>
      </c>
      <c r="F80" s="26">
        <v>0.03940972222222222</v>
      </c>
      <c r="G80" s="14" t="str">
        <f t="shared" si="2"/>
        <v>4.44/km</v>
      </c>
      <c r="H80" s="16">
        <f t="shared" si="3"/>
        <v>0.013310185185185185</v>
      </c>
      <c r="I80" s="16">
        <f>F80-INDEX($F$5:$F$134,MATCH(D80,$D$5:$D$134,0))</f>
        <v>0.011956018518518519</v>
      </c>
    </row>
    <row r="81" spans="1:9" ht="15" customHeight="1">
      <c r="A81" s="14">
        <v>77</v>
      </c>
      <c r="B81" s="40" t="s">
        <v>147</v>
      </c>
      <c r="C81" s="43"/>
      <c r="D81" s="14" t="s">
        <v>25</v>
      </c>
      <c r="E81" s="15" t="s">
        <v>148</v>
      </c>
      <c r="F81" s="26">
        <v>0.03949074074074074</v>
      </c>
      <c r="G81" s="14" t="str">
        <f t="shared" si="2"/>
        <v>4.44/km</v>
      </c>
      <c r="H81" s="16">
        <f t="shared" si="3"/>
        <v>0.013391203703703707</v>
      </c>
      <c r="I81" s="16">
        <f>F81-INDEX($F$5:$F$134,MATCH(D81,$D$5:$D$134,0))</f>
        <v>0.005868055555555564</v>
      </c>
    </row>
    <row r="82" spans="1:9" ht="15" customHeight="1">
      <c r="A82" s="14">
        <v>78</v>
      </c>
      <c r="B82" s="40" t="s">
        <v>149</v>
      </c>
      <c r="C82" s="43"/>
      <c r="D82" s="14" t="s">
        <v>23</v>
      </c>
      <c r="E82" s="15" t="s">
        <v>130</v>
      </c>
      <c r="F82" s="26">
        <v>0.03958333333333333</v>
      </c>
      <c r="G82" s="14" t="str">
        <f t="shared" si="2"/>
        <v>4.45/km</v>
      </c>
      <c r="H82" s="16">
        <f t="shared" si="3"/>
        <v>0.013483796296296296</v>
      </c>
      <c r="I82" s="16">
        <f>F82-INDEX($F$5:$F$134,MATCH(D82,$D$5:$D$134,0))</f>
        <v>0.009687500000000002</v>
      </c>
    </row>
    <row r="83" spans="1:9" ht="15" customHeight="1">
      <c r="A83" s="32">
        <v>79</v>
      </c>
      <c r="B83" s="45" t="s">
        <v>150</v>
      </c>
      <c r="C83" s="46"/>
      <c r="D83" s="32" t="s">
        <v>23</v>
      </c>
      <c r="E83" s="36" t="s">
        <v>15</v>
      </c>
      <c r="F83" s="33">
        <v>0.039699074074074074</v>
      </c>
      <c r="G83" s="32" t="str">
        <f t="shared" si="2"/>
        <v>4.46/km</v>
      </c>
      <c r="H83" s="34">
        <f t="shared" si="3"/>
        <v>0.013599537037037038</v>
      </c>
      <c r="I83" s="34">
        <f>F83-INDEX($F$5:$F$134,MATCH(D83,$D$5:$D$134,0))</f>
        <v>0.009803240740740744</v>
      </c>
    </row>
    <row r="84" spans="1:9" ht="15" customHeight="1">
      <c r="A84" s="14">
        <v>80</v>
      </c>
      <c r="B84" s="40" t="s">
        <v>151</v>
      </c>
      <c r="C84" s="43"/>
      <c r="D84" s="14" t="s">
        <v>22</v>
      </c>
      <c r="E84" s="15" t="s">
        <v>130</v>
      </c>
      <c r="F84" s="26">
        <v>0.03982638888888889</v>
      </c>
      <c r="G84" s="14" t="str">
        <f t="shared" si="2"/>
        <v>4.47/km</v>
      </c>
      <c r="H84" s="16">
        <f t="shared" si="3"/>
        <v>0.013726851851851855</v>
      </c>
      <c r="I84" s="16">
        <f>F84-INDEX($F$5:$F$134,MATCH(D84,$D$5:$D$134,0))</f>
        <v>0.008888888888888894</v>
      </c>
    </row>
    <row r="85" spans="1:9" ht="15" customHeight="1">
      <c r="A85" s="14">
        <v>81</v>
      </c>
      <c r="B85" s="40" t="s">
        <v>152</v>
      </c>
      <c r="C85" s="43"/>
      <c r="D85" s="14" t="s">
        <v>19</v>
      </c>
      <c r="E85" s="15" t="s">
        <v>120</v>
      </c>
      <c r="F85" s="26">
        <v>0.04011574074074074</v>
      </c>
      <c r="G85" s="14" t="str">
        <f t="shared" si="2"/>
        <v>4.49/km</v>
      </c>
      <c r="H85" s="16">
        <f t="shared" si="3"/>
        <v>0.0140162037037037</v>
      </c>
      <c r="I85" s="16">
        <f>F85-INDEX($F$5:$F$134,MATCH(D85,$D$5:$D$134,0))</f>
        <v>0.012662037037037034</v>
      </c>
    </row>
    <row r="86" spans="1:9" ht="15" customHeight="1">
      <c r="A86" s="14">
        <v>82</v>
      </c>
      <c r="B86" s="40" t="s">
        <v>153</v>
      </c>
      <c r="C86" s="43"/>
      <c r="D86" s="14" t="s">
        <v>20</v>
      </c>
      <c r="E86" s="15" t="s">
        <v>36</v>
      </c>
      <c r="F86" s="26">
        <v>0.04016203703703704</v>
      </c>
      <c r="G86" s="14" t="str">
        <f t="shared" si="2"/>
        <v>4.49/km</v>
      </c>
      <c r="H86" s="16">
        <f t="shared" si="3"/>
        <v>0.014062500000000002</v>
      </c>
      <c r="I86" s="16">
        <f>F86-INDEX($F$5:$F$134,MATCH(D86,$D$5:$D$134,0))</f>
        <v>0.010879629629629631</v>
      </c>
    </row>
    <row r="87" spans="1:9" ht="15" customHeight="1">
      <c r="A87" s="14">
        <v>83</v>
      </c>
      <c r="B87" s="40" t="s">
        <v>154</v>
      </c>
      <c r="C87" s="43"/>
      <c r="D87" s="14" t="s">
        <v>30</v>
      </c>
      <c r="E87" s="15" t="s">
        <v>91</v>
      </c>
      <c r="F87" s="26">
        <v>0.040185185185185185</v>
      </c>
      <c r="G87" s="14" t="str">
        <f t="shared" si="2"/>
        <v>4.49/km</v>
      </c>
      <c r="H87" s="16">
        <f t="shared" si="3"/>
        <v>0.01408564814814815</v>
      </c>
      <c r="I87" s="16">
        <f>F87-INDEX($F$5:$F$134,MATCH(D87,$D$5:$D$134,0))</f>
        <v>0</v>
      </c>
    </row>
    <row r="88" spans="1:9" ht="15" customHeight="1">
      <c r="A88" s="14">
        <v>84</v>
      </c>
      <c r="B88" s="40" t="s">
        <v>155</v>
      </c>
      <c r="C88" s="43"/>
      <c r="D88" s="14" t="s">
        <v>22</v>
      </c>
      <c r="E88" s="15" t="s">
        <v>93</v>
      </c>
      <c r="F88" s="26">
        <v>0.04024305555555556</v>
      </c>
      <c r="G88" s="14" t="str">
        <f t="shared" si="2"/>
        <v>4.50/km</v>
      </c>
      <c r="H88" s="16">
        <f t="shared" si="3"/>
        <v>0.014143518518518524</v>
      </c>
      <c r="I88" s="16">
        <f>F88-INDEX($F$5:$F$134,MATCH(D88,$D$5:$D$134,0))</f>
        <v>0.009305555555555563</v>
      </c>
    </row>
    <row r="89" spans="1:9" ht="15" customHeight="1">
      <c r="A89" s="14">
        <v>85</v>
      </c>
      <c r="B89" s="40" t="s">
        <v>156</v>
      </c>
      <c r="C89" s="43"/>
      <c r="D89" s="14" t="s">
        <v>17</v>
      </c>
      <c r="E89" s="15" t="s">
        <v>157</v>
      </c>
      <c r="F89" s="26">
        <v>0.04038194444444444</v>
      </c>
      <c r="G89" s="14" t="str">
        <f t="shared" si="2"/>
        <v>4.51/km</v>
      </c>
      <c r="H89" s="16">
        <f t="shared" si="3"/>
        <v>0.014282407407407407</v>
      </c>
      <c r="I89" s="16">
        <f>F89-INDEX($F$5:$F$134,MATCH(D89,$D$5:$D$134,0))</f>
        <v>0.00915509259259259</v>
      </c>
    </row>
    <row r="90" spans="1:9" ht="15" customHeight="1">
      <c r="A90" s="14">
        <v>86</v>
      </c>
      <c r="B90" s="40" t="s">
        <v>158</v>
      </c>
      <c r="C90" s="43"/>
      <c r="D90" s="14" t="s">
        <v>20</v>
      </c>
      <c r="E90" s="15" t="s">
        <v>91</v>
      </c>
      <c r="F90" s="26">
        <v>0.04040509259259259</v>
      </c>
      <c r="G90" s="14" t="str">
        <f t="shared" si="2"/>
        <v>4.51/km</v>
      </c>
      <c r="H90" s="16">
        <f t="shared" si="3"/>
        <v>0.014305555555555554</v>
      </c>
      <c r="I90" s="16">
        <f>F90-INDEX($F$5:$F$134,MATCH(D90,$D$5:$D$134,0))</f>
        <v>0.011122685185185183</v>
      </c>
    </row>
    <row r="91" spans="1:9" ht="15" customHeight="1">
      <c r="A91" s="14">
        <v>87</v>
      </c>
      <c r="B91" s="40" t="s">
        <v>159</v>
      </c>
      <c r="C91" s="43"/>
      <c r="D91" s="14" t="s">
        <v>23</v>
      </c>
      <c r="E91" s="15" t="s">
        <v>91</v>
      </c>
      <c r="F91" s="26">
        <v>0.04069444444444444</v>
      </c>
      <c r="G91" s="14" t="str">
        <f t="shared" si="2"/>
        <v>4.53/km</v>
      </c>
      <c r="H91" s="16">
        <f t="shared" si="3"/>
        <v>0.014594907407407407</v>
      </c>
      <c r="I91" s="16">
        <f>F91-INDEX($F$5:$F$134,MATCH(D91,$D$5:$D$134,0))</f>
        <v>0.010798611111111113</v>
      </c>
    </row>
    <row r="92" spans="1:9" ht="15" customHeight="1">
      <c r="A92" s="14">
        <v>88</v>
      </c>
      <c r="B92" s="40" t="s">
        <v>160</v>
      </c>
      <c r="C92" s="43"/>
      <c r="D92" s="14" t="s">
        <v>26</v>
      </c>
      <c r="E92" s="15" t="s">
        <v>120</v>
      </c>
      <c r="F92" s="26">
        <v>0.04079861111111111</v>
      </c>
      <c r="G92" s="14" t="str">
        <f t="shared" si="2"/>
        <v>4.54/km</v>
      </c>
      <c r="H92" s="16">
        <f t="shared" si="3"/>
        <v>0.014699074074074076</v>
      </c>
      <c r="I92" s="16">
        <f>F92-INDEX($F$5:$F$134,MATCH(D92,$D$5:$D$134,0))</f>
        <v>0.0057986111111111155</v>
      </c>
    </row>
    <row r="93" spans="1:9" ht="15" customHeight="1">
      <c r="A93" s="14">
        <v>89</v>
      </c>
      <c r="B93" s="40" t="s">
        <v>161</v>
      </c>
      <c r="C93" s="43"/>
      <c r="D93" s="14" t="s">
        <v>25</v>
      </c>
      <c r="E93" s="15" t="s">
        <v>130</v>
      </c>
      <c r="F93" s="26">
        <v>0.04097222222222222</v>
      </c>
      <c r="G93" s="14" t="str">
        <f t="shared" si="2"/>
        <v>4.55/km</v>
      </c>
      <c r="H93" s="16">
        <f t="shared" si="3"/>
        <v>0.014872685185185187</v>
      </c>
      <c r="I93" s="16">
        <f>F93-INDEX($F$5:$F$134,MATCH(D93,$D$5:$D$134,0))</f>
        <v>0.007349537037037043</v>
      </c>
    </row>
    <row r="94" spans="1:9" ht="15" customHeight="1">
      <c r="A94" s="14">
        <v>90</v>
      </c>
      <c r="B94" s="40" t="s">
        <v>162</v>
      </c>
      <c r="C94" s="43"/>
      <c r="D94" s="14" t="s">
        <v>25</v>
      </c>
      <c r="E94" s="15" t="s">
        <v>130</v>
      </c>
      <c r="F94" s="26">
        <v>0.040983796296296296</v>
      </c>
      <c r="G94" s="14" t="str">
        <f t="shared" si="2"/>
        <v>4.55/km</v>
      </c>
      <c r="H94" s="16">
        <f t="shared" si="3"/>
        <v>0.01488425925925926</v>
      </c>
      <c r="I94" s="16">
        <f>F94-INDEX($F$5:$F$134,MATCH(D94,$D$5:$D$134,0))</f>
        <v>0.007361111111111117</v>
      </c>
    </row>
    <row r="95" spans="1:9" ht="15" customHeight="1">
      <c r="A95" s="14">
        <v>91</v>
      </c>
      <c r="B95" s="40" t="s">
        <v>163</v>
      </c>
      <c r="C95" s="43"/>
      <c r="D95" s="14" t="s">
        <v>16</v>
      </c>
      <c r="E95" s="15" t="s">
        <v>105</v>
      </c>
      <c r="F95" s="26">
        <v>0.041215277777777774</v>
      </c>
      <c r="G95" s="14" t="str">
        <f t="shared" si="2"/>
        <v>4.57/km</v>
      </c>
      <c r="H95" s="16">
        <f t="shared" si="3"/>
        <v>0.015115740740740739</v>
      </c>
      <c r="I95" s="16">
        <f>F95-INDEX($F$5:$F$134,MATCH(D95,$D$5:$D$134,0))</f>
        <v>0.015115740740740739</v>
      </c>
    </row>
    <row r="96" spans="1:9" ht="15" customHeight="1">
      <c r="A96" s="14">
        <v>92</v>
      </c>
      <c r="B96" s="40" t="s">
        <v>164</v>
      </c>
      <c r="C96" s="43"/>
      <c r="D96" s="14" t="s">
        <v>23</v>
      </c>
      <c r="E96" s="15" t="s">
        <v>105</v>
      </c>
      <c r="F96" s="26">
        <v>0.041215277777777774</v>
      </c>
      <c r="G96" s="14" t="str">
        <f t="shared" si="2"/>
        <v>4.57/km</v>
      </c>
      <c r="H96" s="16">
        <f t="shared" si="3"/>
        <v>0.015115740740740739</v>
      </c>
      <c r="I96" s="16">
        <f>F96-INDEX($F$5:$F$134,MATCH(D96,$D$5:$D$134,0))</f>
        <v>0.011319444444444444</v>
      </c>
    </row>
    <row r="97" spans="1:9" ht="15" customHeight="1">
      <c r="A97" s="14">
        <v>93</v>
      </c>
      <c r="B97" s="40" t="s">
        <v>165</v>
      </c>
      <c r="C97" s="43"/>
      <c r="D97" s="14" t="s">
        <v>29</v>
      </c>
      <c r="E97" s="15" t="s">
        <v>143</v>
      </c>
      <c r="F97" s="26">
        <v>0.04143518518518518</v>
      </c>
      <c r="G97" s="14" t="str">
        <f t="shared" si="2"/>
        <v>4.58/km</v>
      </c>
      <c r="H97" s="16">
        <f t="shared" si="3"/>
        <v>0.015335648148148143</v>
      </c>
      <c r="I97" s="16">
        <f>F97-INDEX($F$5:$F$134,MATCH(D97,$D$5:$D$134,0))</f>
        <v>0</v>
      </c>
    </row>
    <row r="98" spans="1:9" ht="15" customHeight="1">
      <c r="A98" s="14">
        <v>94</v>
      </c>
      <c r="B98" s="40" t="s">
        <v>166</v>
      </c>
      <c r="C98" s="43"/>
      <c r="D98" s="14" t="s">
        <v>20</v>
      </c>
      <c r="E98" s="15" t="s">
        <v>48</v>
      </c>
      <c r="F98" s="26">
        <v>0.04144675925925926</v>
      </c>
      <c r="G98" s="14" t="str">
        <f t="shared" si="2"/>
        <v>4.58/km</v>
      </c>
      <c r="H98" s="16">
        <f t="shared" si="3"/>
        <v>0.015347222222222224</v>
      </c>
      <c r="I98" s="16">
        <f>F98-INDEX($F$5:$F$134,MATCH(D98,$D$5:$D$134,0))</f>
        <v>0.012164351851851853</v>
      </c>
    </row>
    <row r="99" spans="1:9" ht="15" customHeight="1">
      <c r="A99" s="14">
        <v>95</v>
      </c>
      <c r="B99" s="40" t="s">
        <v>167</v>
      </c>
      <c r="C99" s="43"/>
      <c r="D99" s="14" t="s">
        <v>27</v>
      </c>
      <c r="E99" s="15" t="s">
        <v>41</v>
      </c>
      <c r="F99" s="26">
        <v>0.04206018518518518</v>
      </c>
      <c r="G99" s="14" t="str">
        <f t="shared" si="2"/>
        <v>5.03/km</v>
      </c>
      <c r="H99" s="16">
        <f t="shared" si="3"/>
        <v>0.015960648148148144</v>
      </c>
      <c r="I99" s="16">
        <f>F99-INDEX($F$5:$F$134,MATCH(D99,$D$5:$D$134,0))</f>
        <v>0</v>
      </c>
    </row>
    <row r="100" spans="1:9" ht="15" customHeight="1">
      <c r="A100" s="14">
        <v>96</v>
      </c>
      <c r="B100" s="40" t="s">
        <v>168</v>
      </c>
      <c r="C100" s="43"/>
      <c r="D100" s="14" t="s">
        <v>28</v>
      </c>
      <c r="E100" s="15" t="s">
        <v>120</v>
      </c>
      <c r="F100" s="26">
        <v>0.04244212962962963</v>
      </c>
      <c r="G100" s="14" t="str">
        <f t="shared" si="2"/>
        <v>5.06/km</v>
      </c>
      <c r="H100" s="16">
        <f t="shared" si="3"/>
        <v>0.016342592592592593</v>
      </c>
      <c r="I100" s="16">
        <f>F100-INDEX($F$5:$F$134,MATCH(D100,$D$5:$D$134,0))</f>
        <v>0</v>
      </c>
    </row>
    <row r="101" spans="1:9" ht="15" customHeight="1">
      <c r="A101" s="14">
        <v>97</v>
      </c>
      <c r="B101" s="40" t="s">
        <v>169</v>
      </c>
      <c r="C101" s="43"/>
      <c r="D101" s="14" t="s">
        <v>20</v>
      </c>
      <c r="E101" s="15" t="s">
        <v>105</v>
      </c>
      <c r="F101" s="26">
        <v>0.04248842592592592</v>
      </c>
      <c r="G101" s="14" t="str">
        <f t="shared" si="2"/>
        <v>5.06/km</v>
      </c>
      <c r="H101" s="16">
        <f t="shared" si="3"/>
        <v>0.016388888888888887</v>
      </c>
      <c r="I101" s="16">
        <f>F101-INDEX($F$5:$F$134,MATCH(D101,$D$5:$D$134,0))</f>
        <v>0.013206018518518516</v>
      </c>
    </row>
    <row r="102" spans="1:9" ht="15" customHeight="1">
      <c r="A102" s="14">
        <v>98</v>
      </c>
      <c r="B102" s="40" t="s">
        <v>170</v>
      </c>
      <c r="C102" s="43"/>
      <c r="D102" s="14" t="s">
        <v>26</v>
      </c>
      <c r="E102" s="15" t="s">
        <v>48</v>
      </c>
      <c r="F102" s="26">
        <v>0.04265046296296296</v>
      </c>
      <c r="G102" s="14" t="str">
        <f t="shared" si="2"/>
        <v>5.07/km</v>
      </c>
      <c r="H102" s="16">
        <f t="shared" si="3"/>
        <v>0.016550925925925924</v>
      </c>
      <c r="I102" s="16">
        <f>F102-INDEX($F$5:$F$134,MATCH(D102,$D$5:$D$134,0))</f>
        <v>0.007650462962962963</v>
      </c>
    </row>
    <row r="103" spans="1:9" ht="15" customHeight="1">
      <c r="A103" s="14">
        <v>99</v>
      </c>
      <c r="B103" s="40" t="s">
        <v>171</v>
      </c>
      <c r="C103" s="43"/>
      <c r="D103" s="14" t="s">
        <v>32</v>
      </c>
      <c r="E103" s="15" t="s">
        <v>172</v>
      </c>
      <c r="F103" s="26">
        <v>0.04304398148148148</v>
      </c>
      <c r="G103" s="14" t="str">
        <f t="shared" si="2"/>
        <v>5.10/km</v>
      </c>
      <c r="H103" s="16">
        <f t="shared" si="3"/>
        <v>0.016944444444444446</v>
      </c>
      <c r="I103" s="16">
        <f>F103-INDEX($F$5:$F$134,MATCH(D103,$D$5:$D$134,0))</f>
        <v>0</v>
      </c>
    </row>
    <row r="104" spans="1:9" ht="15" customHeight="1">
      <c r="A104" s="14">
        <v>100</v>
      </c>
      <c r="B104" s="40" t="s">
        <v>173</v>
      </c>
      <c r="C104" s="43"/>
      <c r="D104" s="14" t="s">
        <v>33</v>
      </c>
      <c r="E104" s="15" t="s">
        <v>91</v>
      </c>
      <c r="F104" s="26">
        <v>0.04311342592592593</v>
      </c>
      <c r="G104" s="14" t="str">
        <f t="shared" si="2"/>
        <v>5.10/km</v>
      </c>
      <c r="H104" s="16">
        <f t="shared" si="3"/>
        <v>0.017013888888888894</v>
      </c>
      <c r="I104" s="16">
        <f>F104-INDEX($F$5:$F$134,MATCH(D104,$D$5:$D$134,0))</f>
        <v>0.008206018518518522</v>
      </c>
    </row>
    <row r="105" spans="1:9" ht="15" customHeight="1">
      <c r="A105" s="14">
        <v>101</v>
      </c>
      <c r="B105" s="40" t="s">
        <v>174</v>
      </c>
      <c r="C105" s="43"/>
      <c r="D105" s="14" t="s">
        <v>32</v>
      </c>
      <c r="E105" s="15" t="s">
        <v>0</v>
      </c>
      <c r="F105" s="26">
        <v>0.04332175925925926</v>
      </c>
      <c r="G105" s="14" t="str">
        <f t="shared" si="2"/>
        <v>5.12/km</v>
      </c>
      <c r="H105" s="16">
        <f t="shared" si="3"/>
        <v>0.017222222222222226</v>
      </c>
      <c r="I105" s="16">
        <f>F105-INDEX($F$5:$F$134,MATCH(D105,$D$5:$D$134,0))</f>
        <v>0.00027777777777777957</v>
      </c>
    </row>
    <row r="106" spans="1:9" ht="15" customHeight="1">
      <c r="A106" s="14">
        <v>102</v>
      </c>
      <c r="B106" s="40" t="s">
        <v>175</v>
      </c>
      <c r="C106" s="43"/>
      <c r="D106" s="14" t="s">
        <v>23</v>
      </c>
      <c r="E106" s="15" t="s">
        <v>130</v>
      </c>
      <c r="F106" s="26">
        <v>0.04366898148148148</v>
      </c>
      <c r="G106" s="14" t="str">
        <f t="shared" si="2"/>
        <v>5.14/km</v>
      </c>
      <c r="H106" s="16">
        <f t="shared" si="3"/>
        <v>0.017569444444444447</v>
      </c>
      <c r="I106" s="16">
        <f>F106-INDEX($F$5:$F$134,MATCH(D106,$D$5:$D$134,0))</f>
        <v>0.013773148148148152</v>
      </c>
    </row>
    <row r="107" spans="1:9" ht="15" customHeight="1">
      <c r="A107" s="14">
        <v>103</v>
      </c>
      <c r="B107" s="40" t="s">
        <v>176</v>
      </c>
      <c r="C107" s="43"/>
      <c r="D107" s="14" t="s">
        <v>29</v>
      </c>
      <c r="E107" s="15" t="s">
        <v>122</v>
      </c>
      <c r="F107" s="26">
        <v>0.04390046296296296</v>
      </c>
      <c r="G107" s="14" t="str">
        <f t="shared" si="2"/>
        <v>5.16/km</v>
      </c>
      <c r="H107" s="16">
        <f t="shared" si="3"/>
        <v>0.017800925925925925</v>
      </c>
      <c r="I107" s="16">
        <f>F107-INDEX($F$5:$F$134,MATCH(D107,$D$5:$D$134,0))</f>
        <v>0.0024652777777777815</v>
      </c>
    </row>
    <row r="108" spans="1:9" ht="15" customHeight="1">
      <c r="A108" s="14">
        <v>104</v>
      </c>
      <c r="B108" s="40" t="s">
        <v>177</v>
      </c>
      <c r="C108" s="43"/>
      <c r="D108" s="14" t="s">
        <v>23</v>
      </c>
      <c r="E108" s="15" t="s">
        <v>91</v>
      </c>
      <c r="F108" s="26">
        <v>0.04415509259259259</v>
      </c>
      <c r="G108" s="14" t="str">
        <f t="shared" si="2"/>
        <v>5.18/km</v>
      </c>
      <c r="H108" s="16">
        <f t="shared" si="3"/>
        <v>0.018055555555555557</v>
      </c>
      <c r="I108" s="16">
        <f>F108-INDEX($F$5:$F$134,MATCH(D108,$D$5:$D$134,0))</f>
        <v>0.014259259259259263</v>
      </c>
    </row>
    <row r="109" spans="1:9" ht="15" customHeight="1">
      <c r="A109" s="14">
        <v>105</v>
      </c>
      <c r="B109" s="40" t="s">
        <v>178</v>
      </c>
      <c r="C109" s="43"/>
      <c r="D109" s="14" t="s">
        <v>19</v>
      </c>
      <c r="E109" s="15" t="s">
        <v>105</v>
      </c>
      <c r="F109" s="26">
        <v>0.04421296296296296</v>
      </c>
      <c r="G109" s="14" t="str">
        <f t="shared" si="2"/>
        <v>5.18/km</v>
      </c>
      <c r="H109" s="16">
        <f t="shared" si="3"/>
        <v>0.018113425925925925</v>
      </c>
      <c r="I109" s="16">
        <f>F109-INDEX($F$5:$F$134,MATCH(D109,$D$5:$D$134,0))</f>
        <v>0.01675925925925926</v>
      </c>
    </row>
    <row r="110" spans="1:9" ht="15" customHeight="1">
      <c r="A110" s="14">
        <v>106</v>
      </c>
      <c r="B110" s="40" t="s">
        <v>179</v>
      </c>
      <c r="C110" s="43"/>
      <c r="D110" s="14" t="s">
        <v>19</v>
      </c>
      <c r="E110" s="15" t="s">
        <v>180</v>
      </c>
      <c r="F110" s="26">
        <v>0.04449074074074074</v>
      </c>
      <c r="G110" s="14" t="str">
        <f t="shared" si="2"/>
        <v>5.20/km</v>
      </c>
      <c r="H110" s="16">
        <f t="shared" si="3"/>
        <v>0.018391203703703705</v>
      </c>
      <c r="I110" s="16">
        <f>F110-INDEX($F$5:$F$134,MATCH(D110,$D$5:$D$134,0))</f>
        <v>0.017037037037037038</v>
      </c>
    </row>
    <row r="111" spans="1:9" ht="15" customHeight="1">
      <c r="A111" s="14">
        <v>107</v>
      </c>
      <c r="B111" s="40" t="s">
        <v>181</v>
      </c>
      <c r="C111" s="43"/>
      <c r="D111" s="14" t="s">
        <v>26</v>
      </c>
      <c r="E111" s="15" t="s">
        <v>105</v>
      </c>
      <c r="F111" s="26">
        <v>0.04459490740740741</v>
      </c>
      <c r="G111" s="14" t="str">
        <f t="shared" si="2"/>
        <v>5.21/km</v>
      </c>
      <c r="H111" s="16">
        <f aca="true" t="shared" si="4" ref="H111:H134">F111-$F$5</f>
        <v>0.018495370370370374</v>
      </c>
      <c r="I111" s="16">
        <f>F111-INDEX($F$5:$F$134,MATCH(D111,$D$5:$D$134,0))</f>
        <v>0.009594907407407413</v>
      </c>
    </row>
    <row r="112" spans="1:9" ht="15" customHeight="1">
      <c r="A112" s="14">
        <v>108</v>
      </c>
      <c r="B112" s="40" t="s">
        <v>182</v>
      </c>
      <c r="C112" s="43"/>
      <c r="D112" s="14" t="s">
        <v>33</v>
      </c>
      <c r="E112" s="15" t="s">
        <v>183</v>
      </c>
      <c r="F112" s="26">
        <v>0.044606481481481476</v>
      </c>
      <c r="G112" s="14" t="str">
        <f t="shared" si="2"/>
        <v>5.21/km</v>
      </c>
      <c r="H112" s="16">
        <f t="shared" si="4"/>
        <v>0.01850694444444444</v>
      </c>
      <c r="I112" s="16">
        <f>F112-INDEX($F$5:$F$134,MATCH(D112,$D$5:$D$134,0))</f>
        <v>0.009699074074074068</v>
      </c>
    </row>
    <row r="113" spans="1:9" ht="15" customHeight="1">
      <c r="A113" s="14">
        <v>109</v>
      </c>
      <c r="B113" s="40" t="s">
        <v>184</v>
      </c>
      <c r="C113" s="43"/>
      <c r="D113" s="14" t="s">
        <v>26</v>
      </c>
      <c r="E113" s="15" t="s">
        <v>35</v>
      </c>
      <c r="F113" s="26">
        <v>0.045439814814814815</v>
      </c>
      <c r="G113" s="14" t="str">
        <f t="shared" si="2"/>
        <v>5.27/km</v>
      </c>
      <c r="H113" s="16">
        <f t="shared" si="4"/>
        <v>0.01934027777777778</v>
      </c>
      <c r="I113" s="16">
        <f>F113-INDEX($F$5:$F$134,MATCH(D113,$D$5:$D$134,0))</f>
        <v>0.010439814814814818</v>
      </c>
    </row>
    <row r="114" spans="1:9" ht="15" customHeight="1">
      <c r="A114" s="14">
        <v>110</v>
      </c>
      <c r="B114" s="40" t="s">
        <v>185</v>
      </c>
      <c r="C114" s="43"/>
      <c r="D114" s="14" t="s">
        <v>20</v>
      </c>
      <c r="E114" s="15" t="s">
        <v>35</v>
      </c>
      <c r="F114" s="26">
        <v>0.045439814814814815</v>
      </c>
      <c r="G114" s="14" t="str">
        <f t="shared" si="2"/>
        <v>5.27/km</v>
      </c>
      <c r="H114" s="16">
        <f t="shared" si="4"/>
        <v>0.01934027777777778</v>
      </c>
      <c r="I114" s="16">
        <f>F114-INDEX($F$5:$F$134,MATCH(D114,$D$5:$D$134,0))</f>
        <v>0.01615740740740741</v>
      </c>
    </row>
    <row r="115" spans="1:9" ht="15" customHeight="1">
      <c r="A115" s="14">
        <v>111</v>
      </c>
      <c r="B115" s="40" t="s">
        <v>186</v>
      </c>
      <c r="C115" s="43"/>
      <c r="D115" s="14" t="s">
        <v>20</v>
      </c>
      <c r="E115" s="15" t="s">
        <v>105</v>
      </c>
      <c r="F115" s="26">
        <v>0.04559027777777778</v>
      </c>
      <c r="G115" s="14" t="str">
        <f t="shared" si="2"/>
        <v>5.28/km</v>
      </c>
      <c r="H115" s="16">
        <f t="shared" si="4"/>
        <v>0.019490740740740743</v>
      </c>
      <c r="I115" s="16">
        <f>F115-INDEX($F$5:$F$134,MATCH(D115,$D$5:$D$134,0))</f>
        <v>0.016307870370370372</v>
      </c>
    </row>
    <row r="116" spans="1:9" ht="15" customHeight="1">
      <c r="A116" s="14">
        <v>112</v>
      </c>
      <c r="B116" s="40" t="s">
        <v>187</v>
      </c>
      <c r="C116" s="43"/>
      <c r="D116" s="14" t="s">
        <v>34</v>
      </c>
      <c r="E116" s="15" t="s">
        <v>120</v>
      </c>
      <c r="F116" s="26">
        <v>0.04587962962962963</v>
      </c>
      <c r="G116" s="14" t="str">
        <f t="shared" si="2"/>
        <v>5.30/km</v>
      </c>
      <c r="H116" s="16">
        <f t="shared" si="4"/>
        <v>0.019780092592592596</v>
      </c>
      <c r="I116" s="16">
        <f>F116-INDEX($F$5:$F$134,MATCH(D116,$D$5:$D$134,0))</f>
        <v>0</v>
      </c>
    </row>
    <row r="117" spans="1:9" ht="15" customHeight="1">
      <c r="A117" s="14">
        <v>113</v>
      </c>
      <c r="B117" s="40" t="s">
        <v>188</v>
      </c>
      <c r="C117" s="43"/>
      <c r="D117" s="14" t="s">
        <v>23</v>
      </c>
      <c r="E117" s="15" t="s">
        <v>105</v>
      </c>
      <c r="F117" s="26">
        <v>0.04612268518518519</v>
      </c>
      <c r="G117" s="14" t="str">
        <f t="shared" si="2"/>
        <v>5.32/km</v>
      </c>
      <c r="H117" s="16">
        <f t="shared" si="4"/>
        <v>0.020023148148148154</v>
      </c>
      <c r="I117" s="16">
        <f>F117-INDEX($F$5:$F$134,MATCH(D117,$D$5:$D$134,0))</f>
        <v>0.01622685185185186</v>
      </c>
    </row>
    <row r="118" spans="1:9" ht="15" customHeight="1">
      <c r="A118" s="14">
        <v>114</v>
      </c>
      <c r="B118" s="40" t="s">
        <v>189</v>
      </c>
      <c r="C118" s="43"/>
      <c r="D118" s="14" t="s">
        <v>33</v>
      </c>
      <c r="E118" s="15" t="s">
        <v>112</v>
      </c>
      <c r="F118" s="26">
        <v>0.04626157407407407</v>
      </c>
      <c r="G118" s="14" t="str">
        <f t="shared" si="2"/>
        <v>5.33/km</v>
      </c>
      <c r="H118" s="16">
        <f t="shared" si="4"/>
        <v>0.020162037037037037</v>
      </c>
      <c r="I118" s="16">
        <f>F118-INDEX($F$5:$F$134,MATCH(D118,$D$5:$D$134,0))</f>
        <v>0.011354166666666665</v>
      </c>
    </row>
    <row r="119" spans="1:9" ht="15" customHeight="1">
      <c r="A119" s="14">
        <v>115</v>
      </c>
      <c r="B119" s="40" t="s">
        <v>190</v>
      </c>
      <c r="C119" s="43"/>
      <c r="D119" s="14" t="s">
        <v>30</v>
      </c>
      <c r="E119" s="15" t="s">
        <v>14</v>
      </c>
      <c r="F119" s="26">
        <v>0.046435185185185184</v>
      </c>
      <c r="G119" s="14" t="str">
        <f t="shared" si="2"/>
        <v>5.34/km</v>
      </c>
      <c r="H119" s="16">
        <f t="shared" si="4"/>
        <v>0.020335648148148148</v>
      </c>
      <c r="I119" s="16">
        <f>F119-INDEX($F$5:$F$134,MATCH(D119,$D$5:$D$134,0))</f>
        <v>0.006249999999999999</v>
      </c>
    </row>
    <row r="120" spans="1:9" ht="15" customHeight="1">
      <c r="A120" s="14">
        <v>116</v>
      </c>
      <c r="B120" s="40" t="s">
        <v>191</v>
      </c>
      <c r="C120" s="43"/>
      <c r="D120" s="14" t="s">
        <v>23</v>
      </c>
      <c r="E120" s="15" t="s">
        <v>130</v>
      </c>
      <c r="F120" s="26">
        <v>0.04671296296296296</v>
      </c>
      <c r="G120" s="14" t="str">
        <f t="shared" si="2"/>
        <v>5.36/km</v>
      </c>
      <c r="H120" s="16">
        <f t="shared" si="4"/>
        <v>0.020613425925925927</v>
      </c>
      <c r="I120" s="16">
        <f>F120-INDEX($F$5:$F$134,MATCH(D120,$D$5:$D$134,0))</f>
        <v>0.016817129629629633</v>
      </c>
    </row>
    <row r="121" spans="1:9" ht="15" customHeight="1">
      <c r="A121" s="14">
        <v>117</v>
      </c>
      <c r="B121" s="40" t="s">
        <v>192</v>
      </c>
      <c r="C121" s="43"/>
      <c r="D121" s="14" t="s">
        <v>29</v>
      </c>
      <c r="E121" s="15" t="s">
        <v>193</v>
      </c>
      <c r="F121" s="26">
        <v>0.047592592592592596</v>
      </c>
      <c r="G121" s="14" t="str">
        <f t="shared" si="2"/>
        <v>5.43/km</v>
      </c>
      <c r="H121" s="16">
        <f t="shared" si="4"/>
        <v>0.02149305555555556</v>
      </c>
      <c r="I121" s="16">
        <f>F121-INDEX($F$5:$F$134,MATCH(D121,$D$5:$D$134,0))</f>
        <v>0.006157407407407417</v>
      </c>
    </row>
    <row r="122" spans="1:9" ht="15" customHeight="1">
      <c r="A122" s="14">
        <v>118</v>
      </c>
      <c r="B122" s="40" t="s">
        <v>194</v>
      </c>
      <c r="C122" s="43"/>
      <c r="D122" s="14" t="s">
        <v>32</v>
      </c>
      <c r="E122" s="15" t="s">
        <v>143</v>
      </c>
      <c r="F122" s="26">
        <v>0.04763888888888889</v>
      </c>
      <c r="G122" s="14" t="str">
        <f t="shared" si="2"/>
        <v>5.43/km</v>
      </c>
      <c r="H122" s="16">
        <f t="shared" si="4"/>
        <v>0.021539351851851855</v>
      </c>
      <c r="I122" s="16">
        <f>F122-INDEX($F$5:$F$134,MATCH(D122,$D$5:$D$134,0))</f>
        <v>0.004594907407407409</v>
      </c>
    </row>
    <row r="123" spans="1:9" ht="15" customHeight="1">
      <c r="A123" s="14">
        <v>119</v>
      </c>
      <c r="B123" s="40" t="s">
        <v>195</v>
      </c>
      <c r="C123" s="43"/>
      <c r="D123" s="14" t="s">
        <v>28</v>
      </c>
      <c r="E123" s="15" t="s">
        <v>196</v>
      </c>
      <c r="F123" s="26">
        <v>0.04811342592592593</v>
      </c>
      <c r="G123" s="14" t="str">
        <f t="shared" si="2"/>
        <v>5.46/km</v>
      </c>
      <c r="H123" s="16">
        <f t="shared" si="4"/>
        <v>0.022013888888888892</v>
      </c>
      <c r="I123" s="16">
        <f>F123-INDEX($F$5:$F$134,MATCH(D123,$D$5:$D$134,0))</f>
        <v>0.005671296296296299</v>
      </c>
    </row>
    <row r="124" spans="1:9" ht="15" customHeight="1">
      <c r="A124" s="14">
        <v>120</v>
      </c>
      <c r="B124" s="40" t="s">
        <v>197</v>
      </c>
      <c r="C124" s="43"/>
      <c r="D124" s="14" t="s">
        <v>26</v>
      </c>
      <c r="E124" s="15" t="s">
        <v>46</v>
      </c>
      <c r="F124" s="26">
        <v>0.0497337962962963</v>
      </c>
      <c r="G124" s="14" t="str">
        <f t="shared" si="2"/>
        <v>5.58/km</v>
      </c>
      <c r="H124" s="16">
        <f t="shared" si="4"/>
        <v>0.02363425925925926</v>
      </c>
      <c r="I124" s="16">
        <f>F124-INDEX($F$5:$F$134,MATCH(D124,$D$5:$D$134,0))</f>
        <v>0.0147337962962963</v>
      </c>
    </row>
    <row r="125" spans="1:9" ht="15" customHeight="1">
      <c r="A125" s="14">
        <v>121</v>
      </c>
      <c r="B125" s="40" t="s">
        <v>198</v>
      </c>
      <c r="C125" s="43"/>
      <c r="D125" s="14" t="s">
        <v>33</v>
      </c>
      <c r="E125" s="15" t="s">
        <v>46</v>
      </c>
      <c r="F125" s="26">
        <v>0.04974537037037038</v>
      </c>
      <c r="G125" s="14" t="str">
        <f t="shared" si="2"/>
        <v>5.58/km</v>
      </c>
      <c r="H125" s="16">
        <f t="shared" si="4"/>
        <v>0.02364583333333334</v>
      </c>
      <c r="I125" s="16">
        <f>F125-INDEX($F$5:$F$134,MATCH(D125,$D$5:$D$134,0))</f>
        <v>0.01483796296296297</v>
      </c>
    </row>
    <row r="126" spans="1:9" ht="15" customHeight="1">
      <c r="A126" s="14">
        <v>122</v>
      </c>
      <c r="B126" s="40" t="s">
        <v>199</v>
      </c>
      <c r="C126" s="43"/>
      <c r="D126" s="14" t="s">
        <v>29</v>
      </c>
      <c r="E126" s="15" t="s">
        <v>120</v>
      </c>
      <c r="F126" s="26">
        <v>0.05013888888888889</v>
      </c>
      <c r="G126" s="14" t="str">
        <f t="shared" si="2"/>
        <v>6.01/km</v>
      </c>
      <c r="H126" s="16">
        <f t="shared" si="4"/>
        <v>0.024039351851851857</v>
      </c>
      <c r="I126" s="16">
        <f>F126-INDEX($F$5:$F$134,MATCH(D126,$D$5:$D$134,0))</f>
        <v>0.008703703703703713</v>
      </c>
    </row>
    <row r="127" spans="1:9" ht="15" customHeight="1">
      <c r="A127" s="14">
        <v>123</v>
      </c>
      <c r="B127" s="40" t="s">
        <v>200</v>
      </c>
      <c r="C127" s="43"/>
      <c r="D127" s="14" t="s">
        <v>28</v>
      </c>
      <c r="E127" s="15" t="s">
        <v>21</v>
      </c>
      <c r="F127" s="26">
        <v>0.05028935185185185</v>
      </c>
      <c r="G127" s="14" t="str">
        <f t="shared" si="2"/>
        <v>6.02/km</v>
      </c>
      <c r="H127" s="16">
        <f t="shared" si="4"/>
        <v>0.024189814814814813</v>
      </c>
      <c r="I127" s="16">
        <f>F127-INDEX($F$5:$F$134,MATCH(D127,$D$5:$D$134,0))</f>
        <v>0.00784722222222222</v>
      </c>
    </row>
    <row r="128" spans="1:9" ht="15" customHeight="1">
      <c r="A128" s="14">
        <v>124</v>
      </c>
      <c r="B128" s="40" t="s">
        <v>201</v>
      </c>
      <c r="C128" s="43"/>
      <c r="D128" s="14" t="s">
        <v>20</v>
      </c>
      <c r="E128" s="15" t="s">
        <v>14</v>
      </c>
      <c r="F128" s="26">
        <v>0.050648148148148144</v>
      </c>
      <c r="G128" s="14" t="str">
        <f t="shared" si="2"/>
        <v>6.05/km</v>
      </c>
      <c r="H128" s="16">
        <f t="shared" si="4"/>
        <v>0.024548611111111108</v>
      </c>
      <c r="I128" s="16">
        <f>F128-INDEX($F$5:$F$134,MATCH(D128,$D$5:$D$134,0))</f>
        <v>0.021365740740740737</v>
      </c>
    </row>
    <row r="129" spans="1:9" ht="15" customHeight="1">
      <c r="A129" s="14">
        <v>125</v>
      </c>
      <c r="B129" s="40" t="s">
        <v>202</v>
      </c>
      <c r="C129" s="43"/>
      <c r="D129" s="14" t="s">
        <v>28</v>
      </c>
      <c r="E129" s="15" t="s">
        <v>203</v>
      </c>
      <c r="F129" s="26">
        <v>0.050821759259259254</v>
      </c>
      <c r="G129" s="14" t="str">
        <f t="shared" si="2"/>
        <v>6.06/km</v>
      </c>
      <c r="H129" s="16">
        <f t="shared" si="4"/>
        <v>0.02472222222222222</v>
      </c>
      <c r="I129" s="16">
        <f>F129-INDEX($F$5:$F$134,MATCH(D129,$D$5:$D$134,0))</f>
        <v>0.008379629629629626</v>
      </c>
    </row>
    <row r="130" spans="1:9" ht="15" customHeight="1">
      <c r="A130" s="14">
        <v>126</v>
      </c>
      <c r="B130" s="40" t="s">
        <v>204</v>
      </c>
      <c r="C130" s="43"/>
      <c r="D130" s="14" t="s">
        <v>205</v>
      </c>
      <c r="E130" s="15" t="s">
        <v>120</v>
      </c>
      <c r="F130" s="26">
        <v>0.05116898148148149</v>
      </c>
      <c r="G130" s="14" t="str">
        <f t="shared" si="2"/>
        <v>6.08/km</v>
      </c>
      <c r="H130" s="16">
        <f t="shared" si="4"/>
        <v>0.025069444444444453</v>
      </c>
      <c r="I130" s="16">
        <f>F130-INDEX($F$5:$F$134,MATCH(D130,$D$5:$D$134,0))</f>
        <v>0</v>
      </c>
    </row>
    <row r="131" spans="1:9" ht="15" customHeight="1">
      <c r="A131" s="14">
        <v>127</v>
      </c>
      <c r="B131" s="40" t="s">
        <v>206</v>
      </c>
      <c r="C131" s="43"/>
      <c r="D131" s="14" t="s">
        <v>32</v>
      </c>
      <c r="E131" s="15" t="s">
        <v>130</v>
      </c>
      <c r="F131" s="26">
        <v>0.05215277777777778</v>
      </c>
      <c r="G131" s="14" t="str">
        <f t="shared" si="2"/>
        <v>6.16/km</v>
      </c>
      <c r="H131" s="16">
        <f t="shared" si="4"/>
        <v>0.02605324074074074</v>
      </c>
      <c r="I131" s="16">
        <f>F131-INDEX($F$5:$F$134,MATCH(D131,$D$5:$D$134,0))</f>
        <v>0.009108796296296295</v>
      </c>
    </row>
    <row r="132" spans="1:9" ht="15" customHeight="1">
      <c r="A132" s="14">
        <v>128</v>
      </c>
      <c r="B132" s="40" t="s">
        <v>207</v>
      </c>
      <c r="C132" s="43"/>
      <c r="D132" s="14" t="s">
        <v>28</v>
      </c>
      <c r="E132" s="15" t="s">
        <v>120</v>
      </c>
      <c r="F132" s="26">
        <v>0.053078703703703704</v>
      </c>
      <c r="G132" s="14" t="str">
        <f t="shared" si="2"/>
        <v>6.22/km</v>
      </c>
      <c r="H132" s="16">
        <f t="shared" si="4"/>
        <v>0.02697916666666667</v>
      </c>
      <c r="I132" s="16">
        <f>F132-INDEX($F$5:$F$134,MATCH(D132,$D$5:$D$134,0))</f>
        <v>0.010636574074074076</v>
      </c>
    </row>
    <row r="133" spans="1:9" ht="15" customHeight="1">
      <c r="A133" s="14">
        <v>129</v>
      </c>
      <c r="B133" s="40" t="s">
        <v>208</v>
      </c>
      <c r="C133" s="43"/>
      <c r="D133" s="14" t="s">
        <v>30</v>
      </c>
      <c r="E133" s="15" t="s">
        <v>0</v>
      </c>
      <c r="F133" s="26">
        <v>0.055324074074074074</v>
      </c>
      <c r="G133" s="14" t="str">
        <f>TEXT(INT((HOUR(F133)*3600+MINUTE(F133)*60+SECOND(F133))/$I$3/60),"0")&amp;"."&amp;TEXT(MOD((HOUR(F133)*3600+MINUTE(F133)*60+SECOND(F133))/$I$3,60),"00")&amp;"/km"</f>
        <v>6.38/km</v>
      </c>
      <c r="H133" s="16">
        <f t="shared" si="4"/>
        <v>0.02922453703703704</v>
      </c>
      <c r="I133" s="16">
        <f>F133-INDEX($F$5:$F$134,MATCH(D133,$D$5:$D$134,0))</f>
        <v>0.01513888888888889</v>
      </c>
    </row>
    <row r="134" spans="1:9" ht="15" customHeight="1">
      <c r="A134" s="18">
        <v>130</v>
      </c>
      <c r="B134" s="41" t="s">
        <v>209</v>
      </c>
      <c r="C134" s="44"/>
      <c r="D134" s="18" t="s">
        <v>32</v>
      </c>
      <c r="E134" s="19" t="s">
        <v>93</v>
      </c>
      <c r="F134" s="27">
        <v>0.05618055555555556</v>
      </c>
      <c r="G134" s="18" t="str">
        <f>TEXT(INT((HOUR(F134)*3600+MINUTE(F134)*60+SECOND(F134))/$I$3/60),"0")&amp;"."&amp;TEXT(MOD((HOUR(F134)*3600+MINUTE(F134)*60+SECOND(F134))/$I$3,60),"00")&amp;"/km"</f>
        <v>6.45/km</v>
      </c>
      <c r="H134" s="20">
        <f t="shared" si="4"/>
        <v>0.030081018518518524</v>
      </c>
      <c r="I134" s="20">
        <f>F134-INDEX($F$5:$F$134,MATCH(D134,$D$5:$D$134,0))</f>
        <v>0.013136574074074078</v>
      </c>
    </row>
  </sheetData>
  <sheetProtection/>
  <autoFilter ref="A4:I13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8" t="str">
        <f>Individuale!A1</f>
        <v>Corri tra i Boschi di Riano</v>
      </c>
      <c r="B1" s="38"/>
      <c r="C1" s="38"/>
    </row>
    <row r="2" spans="1:3" ht="42" customHeight="1">
      <c r="A2" s="31" t="str">
        <f>Individuale!A3&amp;" km. "&amp;Individuale!I3</f>
        <v>Riano (RM) Italia - Domenica 12/06/2016 km. 12</v>
      </c>
      <c r="B2" s="31"/>
      <c r="C2" s="31"/>
    </row>
    <row r="3" spans="1:3" ht="24.75" customHeight="1">
      <c r="A3" s="21" t="s">
        <v>3</v>
      </c>
      <c r="B3" s="22" t="s">
        <v>7</v>
      </c>
      <c r="C3" s="22" t="s">
        <v>1</v>
      </c>
    </row>
    <row r="4" spans="1:3" ht="15" customHeight="1">
      <c r="A4" s="10">
        <v>1</v>
      </c>
      <c r="B4" s="11" t="s">
        <v>130</v>
      </c>
      <c r="C4" s="23">
        <v>10</v>
      </c>
    </row>
    <row r="5" spans="1:3" ht="15" customHeight="1">
      <c r="A5" s="14">
        <v>2</v>
      </c>
      <c r="B5" s="15" t="s">
        <v>105</v>
      </c>
      <c r="C5" s="24">
        <v>10</v>
      </c>
    </row>
    <row r="6" spans="1:3" ht="15" customHeight="1">
      <c r="A6" s="14">
        <v>3</v>
      </c>
      <c r="B6" s="15" t="s">
        <v>120</v>
      </c>
      <c r="C6" s="24">
        <v>9</v>
      </c>
    </row>
    <row r="7" spans="1:3" ht="15" customHeight="1">
      <c r="A7" s="14">
        <v>4</v>
      </c>
      <c r="B7" s="15" t="s">
        <v>0</v>
      </c>
      <c r="C7" s="24">
        <v>9</v>
      </c>
    </row>
    <row r="8" spans="1:3" ht="15" customHeight="1">
      <c r="A8" s="14">
        <v>5</v>
      </c>
      <c r="B8" s="15" t="s">
        <v>46</v>
      </c>
      <c r="C8" s="24">
        <v>7</v>
      </c>
    </row>
    <row r="9" spans="1:3" ht="15" customHeight="1">
      <c r="A9" s="14">
        <v>6</v>
      </c>
      <c r="B9" s="15" t="s">
        <v>91</v>
      </c>
      <c r="C9" s="24">
        <v>7</v>
      </c>
    </row>
    <row r="10" spans="1:3" ht="15" customHeight="1">
      <c r="A10" s="14">
        <v>7</v>
      </c>
      <c r="B10" s="15" t="s">
        <v>41</v>
      </c>
      <c r="C10" s="24">
        <v>5</v>
      </c>
    </row>
    <row r="11" spans="1:3" ht="15" customHeight="1">
      <c r="A11" s="14">
        <v>8</v>
      </c>
      <c r="B11" s="15" t="s">
        <v>93</v>
      </c>
      <c r="C11" s="24">
        <v>5</v>
      </c>
    </row>
    <row r="12" spans="1:3" ht="15" customHeight="1">
      <c r="A12" s="14">
        <v>9</v>
      </c>
      <c r="B12" s="15" t="s">
        <v>48</v>
      </c>
      <c r="C12" s="24">
        <v>5</v>
      </c>
    </row>
    <row r="13" spans="1:3" ht="15" customHeight="1">
      <c r="A13" s="14">
        <v>10</v>
      </c>
      <c r="B13" s="15" t="s">
        <v>13</v>
      </c>
      <c r="C13" s="24">
        <v>5</v>
      </c>
    </row>
    <row r="14" spans="1:3" ht="15" customHeight="1">
      <c r="A14" s="14">
        <v>11</v>
      </c>
      <c r="B14" s="15" t="s">
        <v>14</v>
      </c>
      <c r="C14" s="24">
        <v>4</v>
      </c>
    </row>
    <row r="15" spans="1:3" ht="15" customHeight="1">
      <c r="A15" s="14">
        <v>12</v>
      </c>
      <c r="B15" s="15" t="s">
        <v>143</v>
      </c>
      <c r="C15" s="24">
        <v>3</v>
      </c>
    </row>
    <row r="16" spans="1:3" ht="15" customHeight="1">
      <c r="A16" s="14">
        <v>13</v>
      </c>
      <c r="B16" s="15" t="s">
        <v>35</v>
      </c>
      <c r="C16" s="24">
        <v>3</v>
      </c>
    </row>
    <row r="17" spans="1:3" ht="15" customHeight="1">
      <c r="A17" s="14">
        <v>14</v>
      </c>
      <c r="B17" s="15" t="s">
        <v>21</v>
      </c>
      <c r="C17" s="24">
        <v>3</v>
      </c>
    </row>
    <row r="18" spans="1:3" ht="15" customHeight="1">
      <c r="A18" s="14">
        <v>15</v>
      </c>
      <c r="B18" s="15" t="s">
        <v>61</v>
      </c>
      <c r="C18" s="24">
        <v>2</v>
      </c>
    </row>
    <row r="19" spans="1:3" ht="15" customHeight="1">
      <c r="A19" s="32">
        <v>16</v>
      </c>
      <c r="B19" s="36" t="s">
        <v>15</v>
      </c>
      <c r="C19" s="37">
        <v>2</v>
      </c>
    </row>
    <row r="20" spans="1:3" ht="15" customHeight="1">
      <c r="A20" s="14">
        <v>17</v>
      </c>
      <c r="B20" s="15" t="s">
        <v>107</v>
      </c>
      <c r="C20" s="24">
        <v>2</v>
      </c>
    </row>
    <row r="21" spans="1:3" ht="15" customHeight="1">
      <c r="A21" s="14">
        <v>18</v>
      </c>
      <c r="B21" s="15" t="s">
        <v>59</v>
      </c>
      <c r="C21" s="24">
        <v>2</v>
      </c>
    </row>
    <row r="22" spans="1:3" ht="15" customHeight="1">
      <c r="A22" s="14">
        <v>19</v>
      </c>
      <c r="B22" s="15" t="s">
        <v>122</v>
      </c>
      <c r="C22" s="24">
        <v>2</v>
      </c>
    </row>
    <row r="23" spans="1:3" ht="15" customHeight="1">
      <c r="A23" s="14">
        <v>20</v>
      </c>
      <c r="B23" s="15" t="s">
        <v>112</v>
      </c>
      <c r="C23" s="24">
        <v>2</v>
      </c>
    </row>
    <row r="24" spans="1:3" ht="15" customHeight="1">
      <c r="A24" s="14">
        <v>21</v>
      </c>
      <c r="B24" s="15" t="s">
        <v>52</v>
      </c>
      <c r="C24" s="24">
        <v>2</v>
      </c>
    </row>
    <row r="25" spans="1:3" ht="15" customHeight="1">
      <c r="A25" s="14">
        <v>22</v>
      </c>
      <c r="B25" s="15" t="s">
        <v>55</v>
      </c>
      <c r="C25" s="24">
        <v>2</v>
      </c>
    </row>
    <row r="26" spans="1:3" ht="15" customHeight="1">
      <c r="A26" s="14">
        <v>23</v>
      </c>
      <c r="B26" s="15" t="s">
        <v>103</v>
      </c>
      <c r="C26" s="24">
        <v>2</v>
      </c>
    </row>
    <row r="27" spans="1:3" ht="15" customHeight="1">
      <c r="A27" s="14">
        <v>24</v>
      </c>
      <c r="B27" s="15" t="s">
        <v>82</v>
      </c>
      <c r="C27" s="24">
        <v>1</v>
      </c>
    </row>
    <row r="28" spans="1:3" ht="15" customHeight="1">
      <c r="A28" s="14">
        <v>25</v>
      </c>
      <c r="B28" s="15" t="s">
        <v>67</v>
      </c>
      <c r="C28" s="24">
        <v>1</v>
      </c>
    </row>
    <row r="29" spans="1:3" ht="15" customHeight="1">
      <c r="A29" s="14">
        <v>26</v>
      </c>
      <c r="B29" s="15" t="s">
        <v>148</v>
      </c>
      <c r="C29" s="24">
        <v>1</v>
      </c>
    </row>
    <row r="30" spans="1:3" ht="15" customHeight="1">
      <c r="A30" s="14">
        <v>27</v>
      </c>
      <c r="B30" s="15" t="s">
        <v>117</v>
      </c>
      <c r="C30" s="24">
        <v>1</v>
      </c>
    </row>
    <row r="31" spans="1:3" ht="15" customHeight="1">
      <c r="A31" s="14">
        <v>28</v>
      </c>
      <c r="B31" s="15" t="s">
        <v>157</v>
      </c>
      <c r="C31" s="24">
        <v>1</v>
      </c>
    </row>
    <row r="32" spans="1:3" ht="15" customHeight="1">
      <c r="A32" s="14">
        <v>29</v>
      </c>
      <c r="B32" s="15" t="s">
        <v>87</v>
      </c>
      <c r="C32" s="24">
        <v>1</v>
      </c>
    </row>
    <row r="33" spans="1:3" ht="15" customHeight="1">
      <c r="A33" s="14">
        <v>30</v>
      </c>
      <c r="B33" s="15" t="s">
        <v>180</v>
      </c>
      <c r="C33" s="24">
        <v>1</v>
      </c>
    </row>
    <row r="34" spans="1:3" ht="15" customHeight="1">
      <c r="A34" s="14">
        <v>31</v>
      </c>
      <c r="B34" s="15" t="s">
        <v>124</v>
      </c>
      <c r="C34" s="24">
        <v>1</v>
      </c>
    </row>
    <row r="35" spans="1:3" ht="15" customHeight="1">
      <c r="A35" s="14">
        <v>32</v>
      </c>
      <c r="B35" s="15" t="s">
        <v>128</v>
      </c>
      <c r="C35" s="24">
        <v>1</v>
      </c>
    </row>
    <row r="36" spans="1:3" ht="15" customHeight="1">
      <c r="A36" s="14">
        <v>33</v>
      </c>
      <c r="B36" s="15" t="s">
        <v>140</v>
      </c>
      <c r="C36" s="24">
        <v>1</v>
      </c>
    </row>
    <row r="37" spans="1:3" ht="15" customHeight="1">
      <c r="A37" s="14">
        <v>34</v>
      </c>
      <c r="B37" s="15" t="s">
        <v>196</v>
      </c>
      <c r="C37" s="24">
        <v>1</v>
      </c>
    </row>
    <row r="38" spans="1:3" ht="15" customHeight="1">
      <c r="A38" s="14">
        <v>35</v>
      </c>
      <c r="B38" s="15" t="s">
        <v>73</v>
      </c>
      <c r="C38" s="24">
        <v>1</v>
      </c>
    </row>
    <row r="39" spans="1:3" ht="15" customHeight="1">
      <c r="A39" s="14">
        <v>36</v>
      </c>
      <c r="B39" s="15" t="s">
        <v>110</v>
      </c>
      <c r="C39" s="24">
        <v>1</v>
      </c>
    </row>
    <row r="40" spans="1:3" ht="15" customHeight="1">
      <c r="A40" s="14">
        <v>37</v>
      </c>
      <c r="B40" s="15" t="s">
        <v>75</v>
      </c>
      <c r="C40" s="24">
        <v>1</v>
      </c>
    </row>
    <row r="41" spans="1:3" ht="15" customHeight="1">
      <c r="A41" s="14">
        <v>38</v>
      </c>
      <c r="B41" s="15" t="s">
        <v>89</v>
      </c>
      <c r="C41" s="24">
        <v>1</v>
      </c>
    </row>
    <row r="42" spans="1:3" ht="15" customHeight="1">
      <c r="A42" s="14">
        <v>39</v>
      </c>
      <c r="B42" s="15" t="s">
        <v>97</v>
      </c>
      <c r="C42" s="24">
        <v>1</v>
      </c>
    </row>
    <row r="43" spans="1:3" ht="15" customHeight="1">
      <c r="A43" s="14">
        <v>40</v>
      </c>
      <c r="B43" s="15" t="s">
        <v>172</v>
      </c>
      <c r="C43" s="24">
        <v>1</v>
      </c>
    </row>
    <row r="44" spans="1:3" ht="15" customHeight="1">
      <c r="A44" s="14">
        <v>41</v>
      </c>
      <c r="B44" s="15" t="s">
        <v>193</v>
      </c>
      <c r="C44" s="24">
        <v>1</v>
      </c>
    </row>
    <row r="45" spans="1:3" ht="15" customHeight="1">
      <c r="A45" s="14">
        <v>42</v>
      </c>
      <c r="B45" s="15" t="s">
        <v>31</v>
      </c>
      <c r="C45" s="24">
        <v>1</v>
      </c>
    </row>
    <row r="46" spans="1:3" ht="15" customHeight="1">
      <c r="A46" s="14">
        <v>43</v>
      </c>
      <c r="B46" s="15" t="s">
        <v>183</v>
      </c>
      <c r="C46" s="24">
        <v>1</v>
      </c>
    </row>
    <row r="47" spans="1:3" ht="15" customHeight="1">
      <c r="A47" s="14">
        <v>44</v>
      </c>
      <c r="B47" s="15" t="s">
        <v>77</v>
      </c>
      <c r="C47" s="24">
        <v>1</v>
      </c>
    </row>
    <row r="48" spans="1:3" ht="15" customHeight="1">
      <c r="A48" s="14">
        <v>45</v>
      </c>
      <c r="B48" s="15" t="s">
        <v>203</v>
      </c>
      <c r="C48" s="24">
        <v>1</v>
      </c>
    </row>
    <row r="49" spans="1:3" ht="15" customHeight="1">
      <c r="A49" s="14">
        <v>46</v>
      </c>
      <c r="B49" s="15" t="s">
        <v>57</v>
      </c>
      <c r="C49" s="24">
        <v>1</v>
      </c>
    </row>
    <row r="50" spans="1:3" ht="15" customHeight="1">
      <c r="A50" s="14">
        <v>47</v>
      </c>
      <c r="B50" s="15" t="s">
        <v>79</v>
      </c>
      <c r="C50" s="24">
        <v>1</v>
      </c>
    </row>
    <row r="51" spans="1:3" ht="15" customHeight="1">
      <c r="A51" s="14">
        <v>48</v>
      </c>
      <c r="B51" s="15" t="s">
        <v>37</v>
      </c>
      <c r="C51" s="24">
        <v>1</v>
      </c>
    </row>
    <row r="52" spans="1:3" ht="15" customHeight="1">
      <c r="A52" s="14">
        <v>49</v>
      </c>
      <c r="B52" s="15" t="s">
        <v>36</v>
      </c>
      <c r="C52" s="24">
        <v>1</v>
      </c>
    </row>
    <row r="53" spans="1:3" ht="15" customHeight="1">
      <c r="A53" s="18">
        <v>50</v>
      </c>
      <c r="B53" s="19" t="s">
        <v>12</v>
      </c>
      <c r="C53" s="35">
        <v>1</v>
      </c>
    </row>
    <row r="54" ht="12.75">
      <c r="C54" s="2">
        <f>SUM(C4:C53)</f>
        <v>130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Di Giorgio</dc:creator>
  <cp:keywords/>
  <dc:description/>
  <cp:lastModifiedBy>DI GIORGIO ANTONIO</cp:lastModifiedBy>
  <dcterms:created xsi:type="dcterms:W3CDTF">2013-03-26T14:24:19Z</dcterms:created>
  <dcterms:modified xsi:type="dcterms:W3CDTF">2016-06-14T15:02:08Z</dcterms:modified>
  <cp:category/>
  <cp:version/>
  <cp:contentType/>
  <cp:contentStatus/>
</cp:coreProperties>
</file>