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a" sheetId="2" r:id="rId2"/>
  </sheets>
  <definedNames>
    <definedName name="_xlnm._FilterDatabase" localSheetId="0" hidden="1">'Individuale'!$A$4:$I$138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<sst xmlns="http://schemas.openxmlformats.org/spreadsheetml/2006/main" count="591" uniqueCount="288">
  <si>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</si>
  <si>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</si>
  <si>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</si>
  <si>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</si>
  <si>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</si>
  <si>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</si>
  <si>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</si>
  <si>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</si>
  <si>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</si>
  <si>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</si>
  <si>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</si>
  <si>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Bedini</t>
  </si>
  <si>
    <t>Fabio</t>
  </si>
  <si>
    <t>M40-49</t>
  </si>
  <si>
    <t>Calcaterra Sport</t>
  </si>
  <si>
    <t>Cosentino</t>
  </si>
  <si>
    <t>Domenico</t>
  </si>
  <si>
    <t>Sabina Marathon Club</t>
  </si>
  <si>
    <t>Borneti</t>
  </si>
  <si>
    <t>Marco</t>
  </si>
  <si>
    <t>Under 30</t>
  </si>
  <si>
    <t>Anguillara Sabaudia Running</t>
  </si>
  <si>
    <t>Soares Pereira</t>
  </si>
  <si>
    <t>Antonio Manuel</t>
  </si>
  <si>
    <t>Marracino</t>
  </si>
  <si>
    <t>Antonio Nicola</t>
  </si>
  <si>
    <t>M30-39</t>
  </si>
  <si>
    <t>Amatori Villa Pamphili</t>
  </si>
  <si>
    <t>Bellocco</t>
  </si>
  <si>
    <t>Danilo</t>
  </si>
  <si>
    <t>GS Fiamme Azzurre</t>
  </si>
  <si>
    <t>Riccobaldi</t>
  </si>
  <si>
    <t>Marcello</t>
  </si>
  <si>
    <t>Fusco</t>
  </si>
  <si>
    <t>Claudio</t>
  </si>
  <si>
    <t>Marzano</t>
  </si>
  <si>
    <t>Daniele cosimo</t>
  </si>
  <si>
    <t>Rossi</t>
  </si>
  <si>
    <t>Paolo</t>
  </si>
  <si>
    <t>M50-59</t>
  </si>
  <si>
    <t>Fiorillo</t>
  </si>
  <si>
    <t>Carmine</t>
  </si>
  <si>
    <t>Tiburtina running roma</t>
  </si>
  <si>
    <t>Goffi</t>
  </si>
  <si>
    <t>Alessandro</t>
  </si>
  <si>
    <t>Triathlon Ladispoli</t>
  </si>
  <si>
    <t>Panariello</t>
  </si>
  <si>
    <t>Pierluigi</t>
  </si>
  <si>
    <t>Casasanta</t>
  </si>
  <si>
    <t>Laura</t>
  </si>
  <si>
    <t>F30-39</t>
  </si>
  <si>
    <t>Cat Sport Roma</t>
  </si>
  <si>
    <t>Picchi</t>
  </si>
  <si>
    <t>Simone</t>
  </si>
  <si>
    <t>Atletica Monte Mario</t>
  </si>
  <si>
    <t>Scagnetti</t>
  </si>
  <si>
    <t>Millepiedi ladispoli</t>
  </si>
  <si>
    <t>Fenni</t>
  </si>
  <si>
    <t>Roberto</t>
  </si>
  <si>
    <t>runcard</t>
  </si>
  <si>
    <t>Falcinelli</t>
  </si>
  <si>
    <t>Daniele</t>
  </si>
  <si>
    <t>Oasi lipu</t>
  </si>
  <si>
    <t>Taddei</t>
  </si>
  <si>
    <t>Brai</t>
  </si>
  <si>
    <t>Gabriela</t>
  </si>
  <si>
    <t>Basciano</t>
  </si>
  <si>
    <t>Gianluca</t>
  </si>
  <si>
    <t>Ciarli</t>
  </si>
  <si>
    <t>Davide</t>
  </si>
  <si>
    <t>Fazio</t>
  </si>
  <si>
    <t>Candiana</t>
  </si>
  <si>
    <t>Juvenia 2000</t>
  </si>
  <si>
    <t>Guanti</t>
  </si>
  <si>
    <t>Giuseppe</t>
  </si>
  <si>
    <t>Peruzzi</t>
  </si>
  <si>
    <t>F40-49</t>
  </si>
  <si>
    <t>Narsete</t>
  </si>
  <si>
    <t>Stefano</t>
  </si>
  <si>
    <t>Ventura</t>
  </si>
  <si>
    <t>Giovannucci</t>
  </si>
  <si>
    <t>Lazio atletica leggera</t>
  </si>
  <si>
    <t>Minisini</t>
  </si>
  <si>
    <t>Di salvo</t>
  </si>
  <si>
    <t>Fabrizio</t>
  </si>
  <si>
    <t>Timorosiastenersi</t>
  </si>
  <si>
    <t>Fabiani</t>
  </si>
  <si>
    <t>Boldorini</t>
  </si>
  <si>
    <t>Bacchetta</t>
  </si>
  <si>
    <t>Adolfo</t>
  </si>
  <si>
    <t>Perfetti</t>
  </si>
  <si>
    <t>Matteucci</t>
  </si>
  <si>
    <t>M60</t>
  </si>
  <si>
    <t>ASD Atletica Vita</t>
  </si>
  <si>
    <t>Raso</t>
  </si>
  <si>
    <t>Agostino</t>
  </si>
  <si>
    <t>Francazi</t>
  </si>
  <si>
    <t>Mauro</t>
  </si>
  <si>
    <t>Athletic Sea Runners</t>
  </si>
  <si>
    <t>Rodolico</t>
  </si>
  <si>
    <t>Massimo</t>
  </si>
  <si>
    <t>Fucci</t>
  </si>
  <si>
    <t>Riccardo</t>
  </si>
  <si>
    <t>Bumbaca</t>
  </si>
  <si>
    <t>Michele</t>
  </si>
  <si>
    <t>Di poppa</t>
  </si>
  <si>
    <t>Elena</t>
  </si>
  <si>
    <t>Giudici</t>
  </si>
  <si>
    <t>Martino</t>
  </si>
  <si>
    <t>Umberto</t>
  </si>
  <si>
    <t>Lippi</t>
  </si>
  <si>
    <t>Francesca</t>
  </si>
  <si>
    <t>Luongo</t>
  </si>
  <si>
    <t>Biagio</t>
  </si>
  <si>
    <t>Roscioli</t>
  </si>
  <si>
    <t>Fabiano</t>
  </si>
  <si>
    <t>Pod. Alsium Ladispoli</t>
  </si>
  <si>
    <t>Di giannicola</t>
  </si>
  <si>
    <t>Emiliano</t>
  </si>
  <si>
    <t>Amatucci</t>
  </si>
  <si>
    <t>Dario</t>
  </si>
  <si>
    <t>Atletica Pegaso</t>
  </si>
  <si>
    <t>Cavolata</t>
  </si>
  <si>
    <t>Andrea</t>
  </si>
  <si>
    <t>ASD Enea</t>
  </si>
  <si>
    <t>Sollazzo</t>
  </si>
  <si>
    <t>Sport against violence</t>
  </si>
  <si>
    <t>Di niro</t>
  </si>
  <si>
    <t>Giuseppe Maria</t>
  </si>
  <si>
    <t>Pellegrini</t>
  </si>
  <si>
    <t>Bartolucci</t>
  </si>
  <si>
    <t>Germana</t>
  </si>
  <si>
    <t>Mattiacci</t>
  </si>
  <si>
    <t>Massimiliano</t>
  </si>
  <si>
    <t>GS Bancari Romani</t>
  </si>
  <si>
    <t>Maggi</t>
  </si>
  <si>
    <t>fulmini &amp; Saette</t>
  </si>
  <si>
    <t>Cipriani</t>
  </si>
  <si>
    <t>Maurizio</t>
  </si>
  <si>
    <t>Di vico</t>
  </si>
  <si>
    <t>Nicolagiovanni</t>
  </si>
  <si>
    <t>Nuova Atletica Isernia</t>
  </si>
  <si>
    <t>Inghelmann</t>
  </si>
  <si>
    <t>Marinozzi</t>
  </si>
  <si>
    <t>Giovanni</t>
  </si>
  <si>
    <t>Flammini</t>
  </si>
  <si>
    <t>Coscione</t>
  </si>
  <si>
    <t>Luigi</t>
  </si>
  <si>
    <t>Ciervo</t>
  </si>
  <si>
    <t>Antonio</t>
  </si>
  <si>
    <t>UISP Civitavecchia</t>
  </si>
  <si>
    <t>De felicis</t>
  </si>
  <si>
    <t>Limentani</t>
  </si>
  <si>
    <t>Jessica</t>
  </si>
  <si>
    <t>Silvestri</t>
  </si>
  <si>
    <t>Ferdinando</t>
  </si>
  <si>
    <t>Leopardo</t>
  </si>
  <si>
    <t>Lucio Maria</t>
  </si>
  <si>
    <t>Rocca</t>
  </si>
  <si>
    <t>Amato</t>
  </si>
  <si>
    <t>forhans team</t>
  </si>
  <si>
    <t>Di cerbo</t>
  </si>
  <si>
    <t>Susanna</t>
  </si>
  <si>
    <t>CSI Caserta</t>
  </si>
  <si>
    <t>Carissimi</t>
  </si>
  <si>
    <t>Maria Rita</t>
  </si>
  <si>
    <t>F50-59</t>
  </si>
  <si>
    <t>Runners for Emergency</t>
  </si>
  <si>
    <t>Arioli</t>
  </si>
  <si>
    <t>Giuliana</t>
  </si>
  <si>
    <t>Radici</t>
  </si>
  <si>
    <t>Liana</t>
  </si>
  <si>
    <t>Olimpia Eur Roma</t>
  </si>
  <si>
    <t>Tabacchiera</t>
  </si>
  <si>
    <t>Emanuela</t>
  </si>
  <si>
    <t>Padovani</t>
  </si>
  <si>
    <t>Pier paolo</t>
  </si>
  <si>
    <t>Mastrofrancesco</t>
  </si>
  <si>
    <t>Serena</t>
  </si>
  <si>
    <t>Cristofori</t>
  </si>
  <si>
    <t>Alessandra</t>
  </si>
  <si>
    <t>Costa</t>
  </si>
  <si>
    <t>Salvatore</t>
  </si>
  <si>
    <t>Pod. Casalotti</t>
  </si>
  <si>
    <t>Magni</t>
  </si>
  <si>
    <t>Carlo</t>
  </si>
  <si>
    <t>Uisp Roma</t>
  </si>
  <si>
    <t>Novelli</t>
  </si>
  <si>
    <t>Tiziana</t>
  </si>
  <si>
    <t>Guidobaldi</t>
  </si>
  <si>
    <t>Peiffer</t>
  </si>
  <si>
    <t>Daniel</t>
  </si>
  <si>
    <t>Pagani</t>
  </si>
  <si>
    <t>Roberta</t>
  </si>
  <si>
    <t>Macchini</t>
  </si>
  <si>
    <t>David</t>
  </si>
  <si>
    <t>Fani</t>
  </si>
  <si>
    <t>Marina</t>
  </si>
  <si>
    <t>maratona di roma</t>
  </si>
  <si>
    <t>Raschiatore</t>
  </si>
  <si>
    <t>Ersenio</t>
  </si>
  <si>
    <t>Guerra</t>
  </si>
  <si>
    <t>Giordani</t>
  </si>
  <si>
    <t>kali kalasag</t>
  </si>
  <si>
    <t>Falcucci</t>
  </si>
  <si>
    <t>Elvira</t>
  </si>
  <si>
    <t>De vito</t>
  </si>
  <si>
    <t>GS Lital</t>
  </si>
  <si>
    <t>Martinelli</t>
  </si>
  <si>
    <t>Corallo</t>
  </si>
  <si>
    <t>Francesco</t>
  </si>
  <si>
    <t>Frazzetta</t>
  </si>
  <si>
    <t>Mario</t>
  </si>
  <si>
    <t>Clementi</t>
  </si>
  <si>
    <t>Galoppo</t>
  </si>
  <si>
    <t>Annalisa</t>
  </si>
  <si>
    <t>Zarlenga</t>
  </si>
  <si>
    <t>Chiara</t>
  </si>
  <si>
    <t>Cocchieri</t>
  </si>
  <si>
    <t>Bruno</t>
  </si>
  <si>
    <t>Pelliccia</t>
  </si>
  <si>
    <t>Vincenzo</t>
  </si>
  <si>
    <t>ASD Mediterranea</t>
  </si>
  <si>
    <t>Premutico</t>
  </si>
  <si>
    <t>Forever run roma</t>
  </si>
  <si>
    <t>Battarelli</t>
  </si>
  <si>
    <t>Spera</t>
  </si>
  <si>
    <t>Rapuano</t>
  </si>
  <si>
    <t>Maria</t>
  </si>
  <si>
    <t>F60</t>
  </si>
  <si>
    <t>Bela'</t>
  </si>
  <si>
    <t>Angelo</t>
  </si>
  <si>
    <t>Sambuco</t>
  </si>
  <si>
    <t>Anna</t>
  </si>
  <si>
    <t>Pirretto</t>
  </si>
  <si>
    <t>Raffaele</t>
  </si>
  <si>
    <t>Del negro</t>
  </si>
  <si>
    <t>Milone</t>
  </si>
  <si>
    <t>Maria Antonietta</t>
  </si>
  <si>
    <t>Angelini</t>
  </si>
  <si>
    <t>Di remigio</t>
  </si>
  <si>
    <t>Petrelli</t>
  </si>
  <si>
    <t>Savino</t>
  </si>
  <si>
    <t>Innamorati</t>
  </si>
  <si>
    <t>Paola</t>
  </si>
  <si>
    <t>Foglia manzillo</t>
  </si>
  <si>
    <t>Luciano</t>
  </si>
  <si>
    <t>Mazzoni</t>
  </si>
  <si>
    <t>Bruna</t>
  </si>
  <si>
    <t>Batazza</t>
  </si>
  <si>
    <t>Romolo</t>
  </si>
  <si>
    <t>Happy Runner Roma</t>
  </si>
  <si>
    <t>Sartor</t>
  </si>
  <si>
    <t>Claudio antonio</t>
  </si>
  <si>
    <t>Nigro</t>
  </si>
  <si>
    <t>Trezzi</t>
  </si>
  <si>
    <t>Guidaldi</t>
  </si>
  <si>
    <t>ASD Albatros Roma</t>
  </si>
  <si>
    <t>Filippetto</t>
  </si>
  <si>
    <t>Mazzetta</t>
  </si>
  <si>
    <t>Procopio</t>
  </si>
  <si>
    <t>Aldo agazio</t>
  </si>
  <si>
    <t>Di biase</t>
  </si>
  <si>
    <t>Nicolina</t>
  </si>
  <si>
    <t>Cristiani</t>
  </si>
  <si>
    <t>Daniela</t>
  </si>
  <si>
    <t>Zanotti</t>
  </si>
  <si>
    <t>Agnese</t>
  </si>
  <si>
    <t>Graffi</t>
  </si>
  <si>
    <t>Carboni</t>
  </si>
  <si>
    <t>Fabia</t>
  </si>
  <si>
    <t>Ciotti</t>
  </si>
  <si>
    <t>Caputo</t>
  </si>
  <si>
    <t>Stefania</t>
  </si>
  <si>
    <t>Ronci</t>
  </si>
  <si>
    <t>Nogarotto</t>
  </si>
  <si>
    <t>Armando</t>
  </si>
  <si>
    <t>Dessi'</t>
  </si>
  <si>
    <t>Romano</t>
  </si>
  <si>
    <t>Madonna</t>
  </si>
  <si>
    <t>Giuseppina</t>
  </si>
  <si>
    <t>Paciotti</t>
  </si>
  <si>
    <t>Pocchiari</t>
  </si>
  <si>
    <t>Mariateresa</t>
  </si>
  <si>
    <t>A.S.D. Podistica Solidarietà</t>
  </si>
  <si>
    <t>Cross CorriLIPU</t>
  </si>
  <si>
    <t>2ª edizione</t>
  </si>
  <si>
    <t>Oasi Castel di Guido - Roma (RM) Italia - Domenica 04/06/2017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</si>
</sst>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181" fontId="31" fillId="0" borderId="21" xfId="0" applyNumberFormat="1" applyFont="1" applyFill="1" applyBorder="1" applyAlignment="1">
      <alignment horizontal="center" vertical="center"/>
    </xf>
    <xf numFmtId="181" fontId="31" fillId="0" borderId="22" xfId="0" applyNumberFormat="1" applyFont="1" applyFill="1" applyBorder="1" applyAlignment="1">
      <alignment horizontal="center" vertical="center"/>
    </xf>
    <xf numFmtId="181" fontId="52" fillId="56" borderId="22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5" xfId="0" applyFont="1" applyFill="1" applyBorder="1" applyAlignment="1">
      <alignment horizontal="center" vertical="center" wrapText="1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2" fillId="47" borderId="32" xfId="0" applyFont="1" applyFill="1" applyBorder="1" applyAlignment="1">
      <alignment horizontal="center" vertical="center"/>
    </xf>
    <xf numFmtId="0" fontId="11" fillId="55" borderId="31" xfId="0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vertical="center"/>
    </xf>
    <xf numFmtId="181" fontId="52" fillId="56" borderId="32" xfId="0" applyNumberFormat="1" applyFont="1" applyFill="1" applyBorder="1" applyAlignment="1">
      <alignment horizontal="center" vertical="center"/>
    </xf>
    <xf numFmtId="21" fontId="52" fillId="56" borderId="32" xfId="0" applyNumberFormat="1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0" fontId="52" fillId="56" borderId="33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27" customWidth="1"/>
    <col min="7" max="9" width="10.7109375" style="1" customWidth="1"/>
  </cols>
  <sheetData>
    <row r="1" spans="1:9" ht="45" customHeight="1">
      <c r="A1" s="33" t="s">
        <v>285</v>
      </c>
      <c r="B1" s="34"/>
      <c r="C1" s="34"/>
      <c r="D1" s="34"/>
      <c r="E1" s="34"/>
      <c r="F1" s="34"/>
      <c r="G1" s="34"/>
      <c r="H1" s="34"/>
      <c r="I1" s="35"/>
    </row>
    <row r="2" spans="1:9" ht="24" customHeight="1">
      <c r="A2" s="36" t="s">
        <v>286</v>
      </c>
      <c r="B2" s="37"/>
      <c r="C2" s="37"/>
      <c r="D2" s="37"/>
      <c r="E2" s="37"/>
      <c r="F2" s="37"/>
      <c r="G2" s="37"/>
      <c r="H2" s="37"/>
      <c r="I2" s="38"/>
    </row>
    <row r="3" spans="1:9" ht="24" customHeight="1">
      <c r="A3" s="39" t="s">
        <v>287</v>
      </c>
      <c r="B3" s="40"/>
      <c r="C3" s="40"/>
      <c r="D3" s="40"/>
      <c r="E3" s="40"/>
      <c r="F3" s="40"/>
      <c r="G3" s="40"/>
      <c r="H3" s="3" t="s">
        <v>0</v>
      </c>
      <c r="I3" s="4">
        <v>10.6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3" t="s">
        <v>11</v>
      </c>
      <c r="C5" s="23" t="s">
        <v>12</v>
      </c>
      <c r="D5" s="18" t="s">
        <v>13</v>
      </c>
      <c r="E5" s="23" t="s">
        <v>14</v>
      </c>
      <c r="F5" s="28">
        <v>0.027719907407407405</v>
      </c>
      <c r="G5" s="18" t="str">
        <f>TEXT(INT((HOUR(F5)*3600+MINUTE(F5)*60+SECOND(F5))/$I$3/60),"0")&amp;"."&amp;TEXT(MOD((HOUR(F5)*3600+MINUTE(F5)*60+SECOND(F5))/$I$3,60),"00")&amp;"/km"</f>
        <v>3.46/km</v>
      </c>
      <c r="H5" s="19">
        <f>F5-$F$5</f>
        <v>0</v>
      </c>
      <c r="I5" s="19">
        <f>F5-INDEX($F$5:$F$138,MATCH(D5,$D$5:$D$138,0))</f>
        <v>0</v>
      </c>
    </row>
    <row r="6" spans="1:9" s="10" customFormat="1" ht="15" customHeight="1">
      <c r="A6" s="13">
        <v>2</v>
      </c>
      <c r="B6" s="24" t="s">
        <v>15</v>
      </c>
      <c r="C6" s="24" t="s">
        <v>16</v>
      </c>
      <c r="D6" s="13" t="s">
        <v>13</v>
      </c>
      <c r="E6" s="24" t="s">
        <v>17</v>
      </c>
      <c r="F6" s="29">
        <v>0.028958333333333336</v>
      </c>
      <c r="G6" s="13" t="str">
        <f aca="true" t="shared" si="0" ref="G6:G21">TEXT(INT((HOUR(F6)*3600+MINUTE(F6)*60+SECOND(F6))/$I$3/60),"0")&amp;"."&amp;TEXT(MOD((HOUR(F6)*3600+MINUTE(F6)*60+SECOND(F6))/$I$3,60),"00")&amp;"/km"</f>
        <v>3.56/km</v>
      </c>
      <c r="H6" s="20">
        <f aca="true" t="shared" si="1" ref="H6:H21">F6-$F$5</f>
        <v>0.001238425925925931</v>
      </c>
      <c r="I6" s="20">
        <f>F6-INDEX($F$5:$F$138,MATCH(D6,$D$5:$D$138,0))</f>
        <v>0.001238425925925931</v>
      </c>
    </row>
    <row r="7" spans="1:9" s="10" customFormat="1" ht="15" customHeight="1">
      <c r="A7" s="13">
        <v>3</v>
      </c>
      <c r="B7" s="24" t="s">
        <v>18</v>
      </c>
      <c r="C7" s="24" t="s">
        <v>19</v>
      </c>
      <c r="D7" s="13" t="s">
        <v>20</v>
      </c>
      <c r="E7" s="24" t="s">
        <v>21</v>
      </c>
      <c r="F7" s="29">
        <v>0.028993055555555553</v>
      </c>
      <c r="G7" s="13" t="str">
        <f t="shared" si="0"/>
        <v>3.56/km</v>
      </c>
      <c r="H7" s="20">
        <f t="shared" si="1"/>
        <v>0.0012731481481481483</v>
      </c>
      <c r="I7" s="20">
        <f>F7-INDEX($F$5:$F$138,MATCH(D7,$D$5:$D$138,0))</f>
        <v>0</v>
      </c>
    </row>
    <row r="8" spans="1:9" s="10" customFormat="1" ht="15" customHeight="1">
      <c r="A8" s="21">
        <v>4</v>
      </c>
      <c r="B8" s="25" t="s">
        <v>22</v>
      </c>
      <c r="C8" s="25" t="s">
        <v>23</v>
      </c>
      <c r="D8" s="21" t="s">
        <v>13</v>
      </c>
      <c r="E8" s="25" t="s">
        <v>284</v>
      </c>
      <c r="F8" s="30">
        <v>0.0290162037037037</v>
      </c>
      <c r="G8" s="21" t="str">
        <f t="shared" si="0"/>
        <v>3.57/km</v>
      </c>
      <c r="H8" s="22">
        <f t="shared" si="1"/>
        <v>0.0012962962962962954</v>
      </c>
      <c r="I8" s="22">
        <f>F8-INDEX($F$5:$F$138,MATCH(D8,$D$5:$D$138,0))</f>
        <v>0.0012962962962962954</v>
      </c>
    </row>
    <row r="9" spans="1:9" s="10" customFormat="1" ht="15" customHeight="1">
      <c r="A9" s="13">
        <v>5</v>
      </c>
      <c r="B9" s="24" t="s">
        <v>24</v>
      </c>
      <c r="C9" s="24" t="s">
        <v>25</v>
      </c>
      <c r="D9" s="13" t="s">
        <v>26</v>
      </c>
      <c r="E9" s="24" t="s">
        <v>27</v>
      </c>
      <c r="F9" s="29">
        <v>0.030844907407407404</v>
      </c>
      <c r="G9" s="13" t="str">
        <f t="shared" si="0"/>
        <v>4.11/km</v>
      </c>
      <c r="H9" s="20">
        <f t="shared" si="1"/>
        <v>0.0031249999999999993</v>
      </c>
      <c r="I9" s="20">
        <f>F9-INDEX($F$5:$F$138,MATCH(D9,$D$5:$D$138,0))</f>
        <v>0</v>
      </c>
    </row>
    <row r="10" spans="1:9" s="10" customFormat="1" ht="15" customHeight="1">
      <c r="A10" s="13">
        <v>6</v>
      </c>
      <c r="B10" s="24" t="s">
        <v>28</v>
      </c>
      <c r="C10" s="24" t="s">
        <v>29</v>
      </c>
      <c r="D10" s="13" t="s">
        <v>26</v>
      </c>
      <c r="E10" s="24" t="s">
        <v>30</v>
      </c>
      <c r="F10" s="29">
        <v>0.0315625</v>
      </c>
      <c r="G10" s="13" t="str">
        <f t="shared" si="0"/>
        <v>4.17/km</v>
      </c>
      <c r="H10" s="20">
        <f t="shared" si="1"/>
        <v>0.0038425925925925954</v>
      </c>
      <c r="I10" s="20">
        <f>F10-INDEX($F$5:$F$138,MATCH(D10,$D$5:$D$138,0))</f>
        <v>0.0007175925925925961</v>
      </c>
    </row>
    <row r="11" spans="1:9" s="10" customFormat="1" ht="15" customHeight="1">
      <c r="A11" s="21">
        <v>7</v>
      </c>
      <c r="B11" s="25" t="s">
        <v>31</v>
      </c>
      <c r="C11" s="25" t="s">
        <v>32</v>
      </c>
      <c r="D11" s="21" t="s">
        <v>26</v>
      </c>
      <c r="E11" s="25" t="s">
        <v>284</v>
      </c>
      <c r="F11" s="30">
        <v>0.03162037037037037</v>
      </c>
      <c r="G11" s="21" t="str">
        <f t="shared" si="0"/>
        <v>4.18/km</v>
      </c>
      <c r="H11" s="22">
        <f t="shared" si="1"/>
        <v>0.003900462962962963</v>
      </c>
      <c r="I11" s="22">
        <f>F11-INDEX($F$5:$F$138,MATCH(D11,$D$5:$D$138,0))</f>
        <v>0.0007754629629629639</v>
      </c>
    </row>
    <row r="12" spans="1:9" s="10" customFormat="1" ht="15" customHeight="1">
      <c r="A12" s="21">
        <v>8</v>
      </c>
      <c r="B12" s="25" t="s">
        <v>33</v>
      </c>
      <c r="C12" s="25" t="s">
        <v>34</v>
      </c>
      <c r="D12" s="21" t="s">
        <v>13</v>
      </c>
      <c r="E12" s="25" t="s">
        <v>284</v>
      </c>
      <c r="F12" s="30">
        <v>0.0324537037037037</v>
      </c>
      <c r="G12" s="21" t="str">
        <f t="shared" si="0"/>
        <v>4.25/km</v>
      </c>
      <c r="H12" s="22">
        <f t="shared" si="1"/>
        <v>0.004733796296296295</v>
      </c>
      <c r="I12" s="22">
        <f>F12-INDEX($F$5:$F$138,MATCH(D12,$D$5:$D$138,0))</f>
        <v>0.004733796296296295</v>
      </c>
    </row>
    <row r="13" spans="1:9" s="10" customFormat="1" ht="15" customHeight="1">
      <c r="A13" s="21">
        <v>9</v>
      </c>
      <c r="B13" s="25" t="s">
        <v>35</v>
      </c>
      <c r="C13" s="25" t="s">
        <v>36</v>
      </c>
      <c r="D13" s="21" t="s">
        <v>26</v>
      </c>
      <c r="E13" s="25" t="s">
        <v>284</v>
      </c>
      <c r="F13" s="30">
        <v>0.03274305555555555</v>
      </c>
      <c r="G13" s="21" t="str">
        <f t="shared" si="0"/>
        <v>4.27/km</v>
      </c>
      <c r="H13" s="22">
        <f t="shared" si="1"/>
        <v>0.005023148148148148</v>
      </c>
      <c r="I13" s="22">
        <f>F13-INDEX($F$5:$F$138,MATCH(D13,$D$5:$D$138,0))</f>
        <v>0.0018981481481481488</v>
      </c>
    </row>
    <row r="14" spans="1:9" s="10" customFormat="1" ht="15" customHeight="1">
      <c r="A14" s="21">
        <v>10</v>
      </c>
      <c r="B14" s="25" t="s">
        <v>37</v>
      </c>
      <c r="C14" s="25" t="s">
        <v>38</v>
      </c>
      <c r="D14" s="21" t="s">
        <v>39</v>
      </c>
      <c r="E14" s="25" t="s">
        <v>284</v>
      </c>
      <c r="F14" s="30">
        <v>0.032870370370370376</v>
      </c>
      <c r="G14" s="21" t="str">
        <f t="shared" si="0"/>
        <v>4.28/km</v>
      </c>
      <c r="H14" s="22">
        <f t="shared" si="1"/>
        <v>0.005150462962962971</v>
      </c>
      <c r="I14" s="22">
        <f>F14-INDEX($F$5:$F$138,MATCH(D14,$D$5:$D$138,0))</f>
        <v>0</v>
      </c>
    </row>
    <row r="15" spans="1:9" s="10" customFormat="1" ht="15" customHeight="1">
      <c r="A15" s="13">
        <v>11</v>
      </c>
      <c r="B15" s="24" t="s">
        <v>40</v>
      </c>
      <c r="C15" s="24" t="s">
        <v>41</v>
      </c>
      <c r="D15" s="13" t="s">
        <v>39</v>
      </c>
      <c r="E15" s="24" t="s">
        <v>42</v>
      </c>
      <c r="F15" s="29">
        <v>0.03297453703703704</v>
      </c>
      <c r="G15" s="13" t="str">
        <f t="shared" si="0"/>
        <v>4.29/km</v>
      </c>
      <c r="H15" s="20">
        <f t="shared" si="1"/>
        <v>0.005254629629629633</v>
      </c>
      <c r="I15" s="20">
        <f>F15-INDEX($F$5:$F$138,MATCH(D15,$D$5:$D$138,0))</f>
        <v>0.00010416666666666213</v>
      </c>
    </row>
    <row r="16" spans="1:9" s="10" customFormat="1" ht="15" customHeight="1">
      <c r="A16" s="13">
        <v>12</v>
      </c>
      <c r="B16" s="24" t="s">
        <v>43</v>
      </c>
      <c r="C16" s="24" t="s">
        <v>44</v>
      </c>
      <c r="D16" s="13" t="s">
        <v>39</v>
      </c>
      <c r="E16" s="24" t="s">
        <v>45</v>
      </c>
      <c r="F16" s="29">
        <v>0.0334375</v>
      </c>
      <c r="G16" s="13" t="str">
        <f t="shared" si="0"/>
        <v>4.33/km</v>
      </c>
      <c r="H16" s="20">
        <f t="shared" si="1"/>
        <v>0.005717592592592597</v>
      </c>
      <c r="I16" s="20">
        <f>F16-INDEX($F$5:$F$138,MATCH(D16,$D$5:$D$138,0))</f>
        <v>0.0005671296296296258</v>
      </c>
    </row>
    <row r="17" spans="1:9" s="10" customFormat="1" ht="15" customHeight="1">
      <c r="A17" s="21">
        <v>13</v>
      </c>
      <c r="B17" s="25" t="s">
        <v>46</v>
      </c>
      <c r="C17" s="25" t="s">
        <v>47</v>
      </c>
      <c r="D17" s="21" t="s">
        <v>39</v>
      </c>
      <c r="E17" s="25" t="s">
        <v>284</v>
      </c>
      <c r="F17" s="30">
        <v>0.0338425925925926</v>
      </c>
      <c r="G17" s="21" t="str">
        <f t="shared" si="0"/>
        <v>4.36/km</v>
      </c>
      <c r="H17" s="22">
        <f t="shared" si="1"/>
        <v>0.006122685185185193</v>
      </c>
      <c r="I17" s="22">
        <f>F17-INDEX($F$5:$F$138,MATCH(D17,$D$5:$D$138,0))</f>
        <v>0.0009722222222222215</v>
      </c>
    </row>
    <row r="18" spans="1:9" s="10" customFormat="1" ht="15" customHeight="1">
      <c r="A18" s="13">
        <v>14</v>
      </c>
      <c r="B18" s="24" t="s">
        <v>48</v>
      </c>
      <c r="C18" s="24" t="s">
        <v>49</v>
      </c>
      <c r="D18" s="13" t="s">
        <v>50</v>
      </c>
      <c r="E18" s="24" t="s">
        <v>51</v>
      </c>
      <c r="F18" s="29">
        <v>0.033888888888888885</v>
      </c>
      <c r="G18" s="13" t="str">
        <f t="shared" si="0"/>
        <v>4.36/km</v>
      </c>
      <c r="H18" s="20">
        <f t="shared" si="1"/>
        <v>0.00616898148148148</v>
      </c>
      <c r="I18" s="20">
        <f>F18-INDEX($F$5:$F$138,MATCH(D18,$D$5:$D$138,0))</f>
        <v>0</v>
      </c>
    </row>
    <row r="19" spans="1:9" s="10" customFormat="1" ht="15" customHeight="1">
      <c r="A19" s="13">
        <v>15</v>
      </c>
      <c r="B19" s="24" t="s">
        <v>52</v>
      </c>
      <c r="C19" s="24" t="s">
        <v>53</v>
      </c>
      <c r="D19" s="13" t="s">
        <v>13</v>
      </c>
      <c r="E19" s="24" t="s">
        <v>54</v>
      </c>
      <c r="F19" s="29">
        <v>0.033935185185185186</v>
      </c>
      <c r="G19" s="13" t="str">
        <f t="shared" si="0"/>
        <v>4.37/km</v>
      </c>
      <c r="H19" s="20">
        <f t="shared" si="1"/>
        <v>0.006215277777777781</v>
      </c>
      <c r="I19" s="20">
        <f>F19-INDEX($F$5:$F$138,MATCH(D19,$D$5:$D$138,0))</f>
        <v>0.006215277777777781</v>
      </c>
    </row>
    <row r="20" spans="1:9" s="10" customFormat="1" ht="15" customHeight="1">
      <c r="A20" s="13">
        <v>16</v>
      </c>
      <c r="B20" s="24" t="s">
        <v>55</v>
      </c>
      <c r="C20" s="24" t="s">
        <v>19</v>
      </c>
      <c r="D20" s="13" t="s">
        <v>13</v>
      </c>
      <c r="E20" s="24" t="s">
        <v>56</v>
      </c>
      <c r="F20" s="29">
        <v>0.03431712962962963</v>
      </c>
      <c r="G20" s="13" t="str">
        <f t="shared" si="0"/>
        <v>4.40/km</v>
      </c>
      <c r="H20" s="20">
        <f t="shared" si="1"/>
        <v>0.006597222222222223</v>
      </c>
      <c r="I20" s="20">
        <f>F20-INDEX($F$5:$F$138,MATCH(D20,$D$5:$D$138,0))</f>
        <v>0.006597222222222223</v>
      </c>
    </row>
    <row r="21" spans="1:9" ht="15" customHeight="1">
      <c r="A21" s="13">
        <v>17</v>
      </c>
      <c r="B21" s="24" t="s">
        <v>57</v>
      </c>
      <c r="C21" s="24" t="s">
        <v>58</v>
      </c>
      <c r="D21" s="13" t="s">
        <v>39</v>
      </c>
      <c r="E21" s="24" t="s">
        <v>59</v>
      </c>
      <c r="F21" s="29">
        <v>0.03449074074074074</v>
      </c>
      <c r="G21" s="13" t="str">
        <f t="shared" si="0"/>
        <v>4.41/km</v>
      </c>
      <c r="H21" s="20">
        <f t="shared" si="1"/>
        <v>0.0067708333333333336</v>
      </c>
      <c r="I21" s="20">
        <f>F21-INDEX($F$5:$F$138,MATCH(D21,$D$5:$D$138,0))</f>
        <v>0.0016203703703703623</v>
      </c>
    </row>
    <row r="22" spans="1:9" ht="15" customHeight="1">
      <c r="A22" s="13">
        <v>18</v>
      </c>
      <c r="B22" s="24" t="s">
        <v>60</v>
      </c>
      <c r="C22" s="24" t="s">
        <v>61</v>
      </c>
      <c r="D22" s="13" t="s">
        <v>20</v>
      </c>
      <c r="E22" s="24" t="s">
        <v>62</v>
      </c>
      <c r="F22" s="29">
        <v>0.03451388888888889</v>
      </c>
      <c r="G22" s="13" t="str">
        <f aca="true" t="shared" si="2" ref="G22:G28">TEXT(INT((HOUR(F22)*3600+MINUTE(F22)*60+SECOND(F22))/$I$3/60),"0")&amp;"."&amp;TEXT(MOD((HOUR(F22)*3600+MINUTE(F22)*60+SECOND(F22))/$I$3,60),"00")&amp;"/km"</f>
        <v>4.41/km</v>
      </c>
      <c r="H22" s="20">
        <f aca="true" t="shared" si="3" ref="H22:H28">F22-$F$5</f>
        <v>0.006793981481481488</v>
      </c>
      <c r="I22" s="20">
        <f>F22-INDEX($F$5:$F$138,MATCH(D22,$D$5:$D$138,0))</f>
        <v>0.005520833333333339</v>
      </c>
    </row>
    <row r="23" spans="1:9" ht="15" customHeight="1">
      <c r="A23" s="21">
        <v>19</v>
      </c>
      <c r="B23" s="25" t="s">
        <v>63</v>
      </c>
      <c r="C23" s="25" t="s">
        <v>19</v>
      </c>
      <c r="D23" s="21" t="s">
        <v>39</v>
      </c>
      <c r="E23" s="25" t="s">
        <v>284</v>
      </c>
      <c r="F23" s="30">
        <v>0.03467592592592592</v>
      </c>
      <c r="G23" s="21" t="str">
        <f t="shared" si="2"/>
        <v>4.43/km</v>
      </c>
      <c r="H23" s="22">
        <f t="shared" si="3"/>
        <v>0.006956018518518518</v>
      </c>
      <c r="I23" s="22">
        <f>F23-INDEX($F$5:$F$138,MATCH(D23,$D$5:$D$138,0))</f>
        <v>0.0018055555555555464</v>
      </c>
    </row>
    <row r="24" spans="1:9" ht="15" customHeight="1">
      <c r="A24" s="13">
        <v>20</v>
      </c>
      <c r="B24" s="24" t="s">
        <v>64</v>
      </c>
      <c r="C24" s="24" t="s">
        <v>65</v>
      </c>
      <c r="D24" s="13" t="s">
        <v>50</v>
      </c>
      <c r="E24" s="24" t="s">
        <v>27</v>
      </c>
      <c r="F24" s="29">
        <v>0.034826388888888886</v>
      </c>
      <c r="G24" s="13" t="str">
        <f t="shared" si="2"/>
        <v>4.44/km</v>
      </c>
      <c r="H24" s="20">
        <f t="shared" si="3"/>
        <v>0.007106481481481481</v>
      </c>
      <c r="I24" s="20">
        <f>F24-INDEX($F$5:$F$138,MATCH(D24,$D$5:$D$138,0))</f>
        <v>0.0009375000000000008</v>
      </c>
    </row>
    <row r="25" spans="1:9" ht="15" customHeight="1">
      <c r="A25" s="21">
        <v>21</v>
      </c>
      <c r="B25" s="25" t="s">
        <v>66</v>
      </c>
      <c r="C25" s="25" t="s">
        <v>67</v>
      </c>
      <c r="D25" s="21" t="s">
        <v>13</v>
      </c>
      <c r="E25" s="25" t="s">
        <v>284</v>
      </c>
      <c r="F25" s="30">
        <v>0.034826388888888886</v>
      </c>
      <c r="G25" s="21" t="str">
        <f t="shared" si="2"/>
        <v>4.44/km</v>
      </c>
      <c r="H25" s="22">
        <f t="shared" si="3"/>
        <v>0.007106481481481481</v>
      </c>
      <c r="I25" s="22">
        <f>F25-INDEX($F$5:$F$138,MATCH(D25,$D$5:$D$138,0))</f>
        <v>0.007106481481481481</v>
      </c>
    </row>
    <row r="26" spans="1:9" ht="15" customHeight="1">
      <c r="A26" s="13">
        <v>22</v>
      </c>
      <c r="B26" s="24" t="s">
        <v>68</v>
      </c>
      <c r="C26" s="24" t="s">
        <v>69</v>
      </c>
      <c r="D26" s="13" t="s">
        <v>39</v>
      </c>
      <c r="E26" s="24" t="s">
        <v>27</v>
      </c>
      <c r="F26" s="29">
        <v>0.03483796296296296</v>
      </c>
      <c r="G26" s="13" t="str">
        <f t="shared" si="2"/>
        <v>4.44/km</v>
      </c>
      <c r="H26" s="20">
        <f t="shared" si="3"/>
        <v>0.0071180555555555546</v>
      </c>
      <c r="I26" s="20">
        <f>F26-INDEX($F$5:$F$138,MATCH(D26,$D$5:$D$138,0))</f>
        <v>0.0019675925925925833</v>
      </c>
    </row>
    <row r="27" spans="1:9" ht="15" customHeight="1">
      <c r="A27" s="13">
        <v>23</v>
      </c>
      <c r="B27" s="24" t="s">
        <v>70</v>
      </c>
      <c r="C27" s="24" t="s">
        <v>71</v>
      </c>
      <c r="D27" s="13" t="s">
        <v>50</v>
      </c>
      <c r="E27" s="24" t="s">
        <v>72</v>
      </c>
      <c r="F27" s="29">
        <v>0.03490740740740741</v>
      </c>
      <c r="G27" s="13" t="str">
        <f t="shared" si="2"/>
        <v>4.45/km</v>
      </c>
      <c r="H27" s="20">
        <f t="shared" si="3"/>
        <v>0.007187500000000003</v>
      </c>
      <c r="I27" s="20">
        <f>F27-INDEX($F$5:$F$138,MATCH(D27,$D$5:$D$138,0))</f>
        <v>0.0010185185185185228</v>
      </c>
    </row>
    <row r="28" spans="1:9" ht="15" customHeight="1">
      <c r="A28" s="21">
        <v>24</v>
      </c>
      <c r="B28" s="25" t="s">
        <v>73</v>
      </c>
      <c r="C28" s="25" t="s">
        <v>74</v>
      </c>
      <c r="D28" s="21" t="s">
        <v>13</v>
      </c>
      <c r="E28" s="25" t="s">
        <v>284</v>
      </c>
      <c r="F28" s="30">
        <v>0.03491898148148148</v>
      </c>
      <c r="G28" s="21" t="str">
        <f t="shared" si="2"/>
        <v>4.45/km</v>
      </c>
      <c r="H28" s="22">
        <f t="shared" si="3"/>
        <v>0.0071990740740740765</v>
      </c>
      <c r="I28" s="22">
        <f>F28-INDEX($F$5:$F$138,MATCH(D28,$D$5:$D$138,0))</f>
        <v>0.0071990740740740765</v>
      </c>
    </row>
    <row r="29" spans="1:9" ht="15.75">
      <c r="A29" s="13">
        <v>25</v>
      </c>
      <c r="B29" s="24" t="s">
        <v>75</v>
      </c>
      <c r="C29" s="24" t="s">
        <v>49</v>
      </c>
      <c r="D29" s="13" t="s">
        <v>76</v>
      </c>
      <c r="E29" s="24" t="s">
        <v>54</v>
      </c>
      <c r="F29" s="29">
        <v>0.034942129629629635</v>
      </c>
      <c r="G29" s="13" t="str">
        <f aca="true" t="shared" si="4" ref="G29:G38">TEXT(INT((HOUR(F29)*3600+MINUTE(F29)*60+SECOND(F29))/$I$3/60),"0")&amp;"."&amp;TEXT(MOD((HOUR(F29)*3600+MINUTE(F29)*60+SECOND(F29))/$I$3,60),"00")&amp;"/km"</f>
        <v>4.45/km</v>
      </c>
      <c r="H29" s="20">
        <f aca="true" t="shared" si="5" ref="H29:H39">F29-$F$5</f>
        <v>0.0072222222222222306</v>
      </c>
      <c r="I29" s="20">
        <f>F29-INDEX($F$5:$F$138,MATCH(D29,$D$5:$D$138,0))</f>
        <v>0</v>
      </c>
    </row>
    <row r="30" spans="1:9" ht="15.75">
      <c r="A30" s="21">
        <v>26</v>
      </c>
      <c r="B30" s="25" t="s">
        <v>77</v>
      </c>
      <c r="C30" s="25" t="s">
        <v>78</v>
      </c>
      <c r="D30" s="21" t="s">
        <v>39</v>
      </c>
      <c r="E30" s="25" t="s">
        <v>284</v>
      </c>
      <c r="F30" s="30">
        <v>0.03521990740740741</v>
      </c>
      <c r="G30" s="21" t="str">
        <f t="shared" si="4"/>
        <v>4.47/km</v>
      </c>
      <c r="H30" s="22">
        <f t="shared" si="5"/>
        <v>0.007500000000000003</v>
      </c>
      <c r="I30" s="22">
        <f>F30-INDEX($F$5:$F$138,MATCH(D30,$D$5:$D$138,0))</f>
        <v>0.002349537037037032</v>
      </c>
    </row>
    <row r="31" spans="1:9" ht="15.75">
      <c r="A31" s="21">
        <v>27</v>
      </c>
      <c r="B31" s="25" t="s">
        <v>79</v>
      </c>
      <c r="C31" s="25" t="s">
        <v>44</v>
      </c>
      <c r="D31" s="21" t="s">
        <v>13</v>
      </c>
      <c r="E31" s="25" t="s">
        <v>284</v>
      </c>
      <c r="F31" s="30">
        <v>0.035416666666666666</v>
      </c>
      <c r="G31" s="21" t="str">
        <f t="shared" si="4"/>
        <v>4.49/km</v>
      </c>
      <c r="H31" s="22">
        <f t="shared" si="5"/>
        <v>0.007696759259259261</v>
      </c>
      <c r="I31" s="22">
        <f>F31-INDEX($F$5:$F$138,MATCH(D31,$D$5:$D$138,0))</f>
        <v>0.007696759259259261</v>
      </c>
    </row>
    <row r="32" spans="1:9" ht="15.75">
      <c r="A32" s="13">
        <v>28</v>
      </c>
      <c r="B32" s="24" t="s">
        <v>80</v>
      </c>
      <c r="C32" s="24" t="s">
        <v>19</v>
      </c>
      <c r="D32" s="13" t="s">
        <v>39</v>
      </c>
      <c r="E32" s="24" t="s">
        <v>81</v>
      </c>
      <c r="F32" s="29">
        <v>0.03552083333333333</v>
      </c>
      <c r="G32" s="13" t="str">
        <f t="shared" si="4"/>
        <v>4.50/km</v>
      </c>
      <c r="H32" s="20">
        <f t="shared" si="5"/>
        <v>0.007800925925925923</v>
      </c>
      <c r="I32" s="20">
        <f>F32-INDEX($F$5:$F$138,MATCH(D32,$D$5:$D$138,0))</f>
        <v>0.0026504629629629517</v>
      </c>
    </row>
    <row r="33" spans="1:9" ht="15.75">
      <c r="A33" s="13">
        <v>29</v>
      </c>
      <c r="B33" s="24" t="s">
        <v>82</v>
      </c>
      <c r="C33" s="24" t="s">
        <v>58</v>
      </c>
      <c r="D33" s="13" t="s">
        <v>39</v>
      </c>
      <c r="E33" s="24" t="s">
        <v>56</v>
      </c>
      <c r="F33" s="29">
        <v>0.03584490740740741</v>
      </c>
      <c r="G33" s="13" t="str">
        <f t="shared" si="4"/>
        <v>4.52/km</v>
      </c>
      <c r="H33" s="20">
        <f t="shared" si="5"/>
        <v>0.008125000000000004</v>
      </c>
      <c r="I33" s="20">
        <f>F33-INDEX($F$5:$F$138,MATCH(D33,$D$5:$D$138,0))</f>
        <v>0.0029745370370370325</v>
      </c>
    </row>
    <row r="34" spans="1:9" ht="15.75">
      <c r="A34" s="13">
        <v>30</v>
      </c>
      <c r="B34" s="24" t="s">
        <v>83</v>
      </c>
      <c r="C34" s="24" t="s">
        <v>84</v>
      </c>
      <c r="D34" s="13" t="s">
        <v>13</v>
      </c>
      <c r="E34" s="24" t="s">
        <v>85</v>
      </c>
      <c r="F34" s="29">
        <v>0.03587962962962963</v>
      </c>
      <c r="G34" s="13" t="str">
        <f t="shared" si="4"/>
        <v>4.52/km</v>
      </c>
      <c r="H34" s="20">
        <f t="shared" si="5"/>
        <v>0.008159722222222224</v>
      </c>
      <c r="I34" s="20">
        <f>F34-INDEX($F$5:$F$138,MATCH(D34,$D$5:$D$138,0))</f>
        <v>0.008159722222222224</v>
      </c>
    </row>
    <row r="35" spans="1:9" ht="15.75">
      <c r="A35" s="21">
        <v>31</v>
      </c>
      <c r="B35" s="25" t="s">
        <v>86</v>
      </c>
      <c r="C35" s="25" t="s">
        <v>19</v>
      </c>
      <c r="D35" s="21" t="s">
        <v>39</v>
      </c>
      <c r="E35" s="25" t="s">
        <v>284</v>
      </c>
      <c r="F35" s="30">
        <v>0.035902777777777777</v>
      </c>
      <c r="G35" s="21" t="str">
        <f t="shared" si="4"/>
        <v>4.53/km</v>
      </c>
      <c r="H35" s="22">
        <f t="shared" si="5"/>
        <v>0.008182870370370372</v>
      </c>
      <c r="I35" s="22">
        <f>F35-INDEX($F$5:$F$138,MATCH(D35,$D$5:$D$138,0))</f>
        <v>0.0030324074074074003</v>
      </c>
    </row>
    <row r="36" spans="1:9" ht="15.75">
      <c r="A36" s="21">
        <v>32</v>
      </c>
      <c r="B36" s="25" t="s">
        <v>87</v>
      </c>
      <c r="C36" s="25" t="s">
        <v>61</v>
      </c>
      <c r="D36" s="21" t="s">
        <v>26</v>
      </c>
      <c r="E36" s="25" t="s">
        <v>284</v>
      </c>
      <c r="F36" s="30">
        <v>0.036423611111111115</v>
      </c>
      <c r="G36" s="21" t="str">
        <f t="shared" si="4"/>
        <v>4.57/km</v>
      </c>
      <c r="H36" s="22">
        <f t="shared" si="5"/>
        <v>0.00870370370370371</v>
      </c>
      <c r="I36" s="22">
        <f>F36-INDEX($F$5:$F$138,MATCH(D36,$D$5:$D$138,0))</f>
        <v>0.005578703703703711</v>
      </c>
    </row>
    <row r="37" spans="1:9" ht="15.75">
      <c r="A37" s="21">
        <v>33</v>
      </c>
      <c r="B37" s="25" t="s">
        <v>88</v>
      </c>
      <c r="C37" s="25" t="s">
        <v>89</v>
      </c>
      <c r="D37" s="21" t="s">
        <v>39</v>
      </c>
      <c r="E37" s="25" t="s">
        <v>284</v>
      </c>
      <c r="F37" s="30">
        <v>0.03650462962962963</v>
      </c>
      <c r="G37" s="21" t="str">
        <f t="shared" si="4"/>
        <v>4.58/km</v>
      </c>
      <c r="H37" s="22">
        <f t="shared" si="5"/>
        <v>0.008784722222222225</v>
      </c>
      <c r="I37" s="22">
        <f>F37-INDEX($F$5:$F$138,MATCH(D37,$D$5:$D$138,0))</f>
        <v>0.0036342592592592537</v>
      </c>
    </row>
    <row r="38" spans="1:9" ht="15.75">
      <c r="A38" s="13">
        <v>34</v>
      </c>
      <c r="B38" s="24" t="s">
        <v>90</v>
      </c>
      <c r="C38" s="24" t="s">
        <v>67</v>
      </c>
      <c r="D38" s="13" t="s">
        <v>13</v>
      </c>
      <c r="E38" s="24" t="s">
        <v>81</v>
      </c>
      <c r="F38" s="29">
        <v>0.036631944444444446</v>
      </c>
      <c r="G38" s="13" t="str">
        <f t="shared" si="4"/>
        <v>4.59/km</v>
      </c>
      <c r="H38" s="20">
        <f t="shared" si="5"/>
        <v>0.008912037037037041</v>
      </c>
      <c r="I38" s="20">
        <f>F38-INDEX($F$5:$F$138,MATCH(D38,$D$5:$D$138,0))</f>
        <v>0.008912037037037041</v>
      </c>
    </row>
    <row r="39" spans="1:9" ht="15.75">
      <c r="A39" s="13">
        <v>35</v>
      </c>
      <c r="B39" s="24" t="s">
        <v>91</v>
      </c>
      <c r="C39" s="24" t="s">
        <v>74</v>
      </c>
      <c r="D39" s="13" t="s">
        <v>92</v>
      </c>
      <c r="E39" s="24" t="s">
        <v>93</v>
      </c>
      <c r="F39" s="29">
        <v>0.03666666666666667</v>
      </c>
      <c r="G39" s="13" t="str">
        <f>TEXT(INT((HOUR(F39)*3600+MINUTE(F39)*60+SECOND(F39))/$I$3/60),"0")&amp;"."&amp;TEXT(MOD((HOUR(F39)*3600+MINUTE(F39)*60+SECOND(F39))/$I$3,60),"00")&amp;"/km"</f>
        <v>4.59/km</v>
      </c>
      <c r="H39" s="20">
        <f>F39-$F$5</f>
        <v>0.008946759259259262</v>
      </c>
      <c r="I39" s="20">
        <f>F39-INDEX($F$5:$F$138,MATCH(D39,$D$5:$D$138,0))</f>
        <v>0</v>
      </c>
    </row>
    <row r="40" spans="1:9" ht="15.75">
      <c r="A40" s="21">
        <v>36</v>
      </c>
      <c r="B40" s="25" t="s">
        <v>94</v>
      </c>
      <c r="C40" s="25" t="s">
        <v>95</v>
      </c>
      <c r="D40" s="21" t="s">
        <v>39</v>
      </c>
      <c r="E40" s="25" t="s">
        <v>284</v>
      </c>
      <c r="F40" s="30">
        <v>0.03678240740740741</v>
      </c>
      <c r="G40" s="21" t="str">
        <f>TEXT(INT((HOUR(F40)*3600+MINUTE(F40)*60+SECOND(F40))/$I$3/60),"0")&amp;"."&amp;TEXT(MOD((HOUR(F40)*3600+MINUTE(F40)*60+SECOND(F40))/$I$3,60),"00")&amp;"/km"</f>
        <v>4.60/km</v>
      </c>
      <c r="H40" s="22">
        <f>F40-$F$5</f>
        <v>0.009062500000000005</v>
      </c>
      <c r="I40" s="22">
        <f>F40-INDEX($F$5:$F$138,MATCH(D40,$D$5:$D$138,0))</f>
        <v>0.003912037037037033</v>
      </c>
    </row>
    <row r="41" spans="1:9" ht="15.75">
      <c r="A41" s="13">
        <v>37</v>
      </c>
      <c r="B41" s="24" t="s">
        <v>96</v>
      </c>
      <c r="C41" s="24" t="s">
        <v>97</v>
      </c>
      <c r="D41" s="13" t="s">
        <v>39</v>
      </c>
      <c r="E41" s="24" t="s">
        <v>98</v>
      </c>
      <c r="F41" s="29">
        <v>0.03684027777777778</v>
      </c>
      <c r="G41" s="13" t="str">
        <f aca="true" t="shared" si="6" ref="G41:G104">TEXT(INT((HOUR(F41)*3600+MINUTE(F41)*60+SECOND(F41))/$I$3/60),"0")&amp;"."&amp;TEXT(MOD((HOUR(F41)*3600+MINUTE(F41)*60+SECOND(F41))/$I$3,60),"00")&amp;"/km"</f>
        <v>5.00/km</v>
      </c>
      <c r="H41" s="20">
        <f aca="true" t="shared" si="7" ref="H41:H104">F41-$F$5</f>
        <v>0.009120370370370372</v>
      </c>
      <c r="I41" s="20">
        <f>F41-INDEX($F$5:$F$138,MATCH(D41,$D$5:$D$138,0))</f>
        <v>0.003969907407407401</v>
      </c>
    </row>
    <row r="42" spans="1:9" ht="15.75">
      <c r="A42" s="21">
        <v>38</v>
      </c>
      <c r="B42" s="25" t="s">
        <v>99</v>
      </c>
      <c r="C42" s="25" t="s">
        <v>100</v>
      </c>
      <c r="D42" s="21" t="s">
        <v>39</v>
      </c>
      <c r="E42" s="25" t="s">
        <v>284</v>
      </c>
      <c r="F42" s="30">
        <v>0.0370949074074074</v>
      </c>
      <c r="G42" s="21" t="str">
        <f t="shared" si="6"/>
        <v>5.02/km</v>
      </c>
      <c r="H42" s="22">
        <f t="shared" si="7"/>
        <v>0.009374999999999998</v>
      </c>
      <c r="I42" s="22">
        <f>F42-INDEX($F$5:$F$138,MATCH(D42,$D$5:$D$138,0))</f>
        <v>0.004224537037037027</v>
      </c>
    </row>
    <row r="43" spans="1:9" ht="15.75">
      <c r="A43" s="13">
        <v>39</v>
      </c>
      <c r="B43" s="24" t="s">
        <v>101</v>
      </c>
      <c r="C43" s="24" t="s">
        <v>102</v>
      </c>
      <c r="D43" s="13" t="s">
        <v>26</v>
      </c>
      <c r="E43" s="24" t="s">
        <v>42</v>
      </c>
      <c r="F43" s="29">
        <v>0.03715277777777778</v>
      </c>
      <c r="G43" s="13" t="str">
        <f t="shared" si="6"/>
        <v>5.03/km</v>
      </c>
      <c r="H43" s="20">
        <f t="shared" si="7"/>
        <v>0.009432870370370373</v>
      </c>
      <c r="I43" s="20">
        <f>F43-INDEX($F$5:$F$138,MATCH(D43,$D$5:$D$138,0))</f>
        <v>0.006307870370370373</v>
      </c>
    </row>
    <row r="44" spans="1:9" ht="15.75">
      <c r="A44" s="13">
        <v>40</v>
      </c>
      <c r="B44" s="24" t="s">
        <v>103</v>
      </c>
      <c r="C44" s="24" t="s">
        <v>104</v>
      </c>
      <c r="D44" s="13" t="s">
        <v>39</v>
      </c>
      <c r="E44" s="24" t="s">
        <v>42</v>
      </c>
      <c r="F44" s="29">
        <v>0.03715277777777778</v>
      </c>
      <c r="G44" s="13" t="str">
        <f t="shared" si="6"/>
        <v>5.03/km</v>
      </c>
      <c r="H44" s="20">
        <f t="shared" si="7"/>
        <v>0.009432870370370373</v>
      </c>
      <c r="I44" s="20">
        <f>F44-INDEX($F$5:$F$138,MATCH(D44,$D$5:$D$138,0))</f>
        <v>0.0042824074074074014</v>
      </c>
    </row>
    <row r="45" spans="1:9" ht="15.75">
      <c r="A45" s="21">
        <v>41</v>
      </c>
      <c r="B45" s="25" t="s">
        <v>105</v>
      </c>
      <c r="C45" s="25" t="s">
        <v>106</v>
      </c>
      <c r="D45" s="21" t="s">
        <v>76</v>
      </c>
      <c r="E45" s="25" t="s">
        <v>284</v>
      </c>
      <c r="F45" s="30">
        <v>0.03746527777777778</v>
      </c>
      <c r="G45" s="21" t="str">
        <f t="shared" si="6"/>
        <v>5.05/km</v>
      </c>
      <c r="H45" s="22">
        <f t="shared" si="7"/>
        <v>0.009745370370370373</v>
      </c>
      <c r="I45" s="22">
        <f>F45-INDEX($F$5:$F$138,MATCH(D45,$D$5:$D$138,0))</f>
        <v>0.0025231481481481424</v>
      </c>
    </row>
    <row r="46" spans="1:9" ht="15.75">
      <c r="A46" s="21">
        <v>42</v>
      </c>
      <c r="B46" s="25" t="s">
        <v>107</v>
      </c>
      <c r="C46" s="25" t="s">
        <v>12</v>
      </c>
      <c r="D46" s="21" t="s">
        <v>39</v>
      </c>
      <c r="E46" s="25" t="s">
        <v>284</v>
      </c>
      <c r="F46" s="30">
        <v>0.037638888888888895</v>
      </c>
      <c r="G46" s="21" t="str">
        <f t="shared" si="6"/>
        <v>5.07/km</v>
      </c>
      <c r="H46" s="22">
        <f t="shared" si="7"/>
        <v>0.00991898148148149</v>
      </c>
      <c r="I46" s="22">
        <f>F46-INDEX($F$5:$F$138,MATCH(D46,$D$5:$D$138,0))</f>
        <v>0.004768518518518519</v>
      </c>
    </row>
    <row r="47" spans="1:9" ht="15.75">
      <c r="A47" s="21">
        <v>43</v>
      </c>
      <c r="B47" s="25" t="s">
        <v>108</v>
      </c>
      <c r="C47" s="25" t="s">
        <v>109</v>
      </c>
      <c r="D47" s="21" t="s">
        <v>39</v>
      </c>
      <c r="E47" s="25" t="s">
        <v>284</v>
      </c>
      <c r="F47" s="30">
        <v>0.03765046296296296</v>
      </c>
      <c r="G47" s="21" t="str">
        <f t="shared" si="6"/>
        <v>5.07/km</v>
      </c>
      <c r="H47" s="22">
        <f t="shared" si="7"/>
        <v>0.009930555555555557</v>
      </c>
      <c r="I47" s="22">
        <f>F47-INDEX($F$5:$F$138,MATCH(D47,$D$5:$D$138,0))</f>
        <v>0.004780092592592586</v>
      </c>
    </row>
    <row r="48" spans="1:9" ht="15.75">
      <c r="A48" s="21">
        <v>44</v>
      </c>
      <c r="B48" s="25" t="s">
        <v>110</v>
      </c>
      <c r="C48" s="25" t="s">
        <v>111</v>
      </c>
      <c r="D48" s="21" t="s">
        <v>76</v>
      </c>
      <c r="E48" s="25" t="s">
        <v>284</v>
      </c>
      <c r="F48" s="30">
        <v>0.03768518518518518</v>
      </c>
      <c r="G48" s="21" t="str">
        <f t="shared" si="6"/>
        <v>5.07/km</v>
      </c>
      <c r="H48" s="22">
        <f t="shared" si="7"/>
        <v>0.009965277777777778</v>
      </c>
      <c r="I48" s="22">
        <f>F48-INDEX($F$5:$F$138,MATCH(D48,$D$5:$D$138,0))</f>
        <v>0.002743055555555547</v>
      </c>
    </row>
    <row r="49" spans="1:9" ht="15.75">
      <c r="A49" s="13">
        <v>45</v>
      </c>
      <c r="B49" s="24" t="s">
        <v>112</v>
      </c>
      <c r="C49" s="24" t="s">
        <v>113</v>
      </c>
      <c r="D49" s="13" t="s">
        <v>92</v>
      </c>
      <c r="E49" s="24" t="s">
        <v>56</v>
      </c>
      <c r="F49" s="29">
        <v>0.03775462962962963</v>
      </c>
      <c r="G49" s="13" t="str">
        <f t="shared" si="6"/>
        <v>5.08/km</v>
      </c>
      <c r="H49" s="20">
        <f t="shared" si="7"/>
        <v>0.010034722222222226</v>
      </c>
      <c r="I49" s="20">
        <f>F49-INDEX($F$5:$F$138,MATCH(D49,$D$5:$D$138,0))</f>
        <v>0.0010879629629629642</v>
      </c>
    </row>
    <row r="50" spans="1:9" ht="15.75">
      <c r="A50" s="13">
        <v>46</v>
      </c>
      <c r="B50" s="24" t="s">
        <v>114</v>
      </c>
      <c r="C50" s="24" t="s">
        <v>115</v>
      </c>
      <c r="D50" s="13" t="s">
        <v>13</v>
      </c>
      <c r="E50" s="24" t="s">
        <v>116</v>
      </c>
      <c r="F50" s="29">
        <v>0.03784722222222222</v>
      </c>
      <c r="G50" s="13" t="str">
        <f t="shared" si="6"/>
        <v>5.08/km</v>
      </c>
      <c r="H50" s="20">
        <f t="shared" si="7"/>
        <v>0.010127314814814815</v>
      </c>
      <c r="I50" s="20">
        <f>F50-INDEX($F$5:$F$138,MATCH(D50,$D$5:$D$138,0))</f>
        <v>0.010127314814814815</v>
      </c>
    </row>
    <row r="51" spans="1:9" ht="15.75">
      <c r="A51" s="13">
        <v>47</v>
      </c>
      <c r="B51" s="24" t="s">
        <v>117</v>
      </c>
      <c r="C51" s="24" t="s">
        <v>118</v>
      </c>
      <c r="D51" s="13" t="s">
        <v>13</v>
      </c>
      <c r="E51" s="24" t="s">
        <v>116</v>
      </c>
      <c r="F51" s="29">
        <v>0.03789351851851852</v>
      </c>
      <c r="G51" s="13" t="str">
        <f t="shared" si="6"/>
        <v>5.09/km</v>
      </c>
      <c r="H51" s="20">
        <f t="shared" si="7"/>
        <v>0.010173611111111116</v>
      </c>
      <c r="I51" s="20">
        <f>F51-INDEX($F$5:$F$138,MATCH(D51,$D$5:$D$138,0))</f>
        <v>0.010173611111111116</v>
      </c>
    </row>
    <row r="52" spans="1:9" ht="15.75">
      <c r="A52" s="13">
        <v>48</v>
      </c>
      <c r="B52" s="24" t="s">
        <v>119</v>
      </c>
      <c r="C52" s="24" t="s">
        <v>120</v>
      </c>
      <c r="D52" s="13" t="s">
        <v>39</v>
      </c>
      <c r="E52" s="24" t="s">
        <v>121</v>
      </c>
      <c r="F52" s="29">
        <v>0.038113425925925926</v>
      </c>
      <c r="G52" s="13" t="str">
        <f t="shared" si="6"/>
        <v>5.11/km</v>
      </c>
      <c r="H52" s="20">
        <f t="shared" si="7"/>
        <v>0.01039351851851852</v>
      </c>
      <c r="I52" s="20">
        <f>F52-INDEX($F$5:$F$138,MATCH(D52,$D$5:$D$138,0))</f>
        <v>0.005243055555555549</v>
      </c>
    </row>
    <row r="53" spans="1:9" ht="15.75">
      <c r="A53" s="13">
        <v>49</v>
      </c>
      <c r="B53" s="24" t="s">
        <v>122</v>
      </c>
      <c r="C53" s="24" t="s">
        <v>123</v>
      </c>
      <c r="D53" s="13" t="s">
        <v>13</v>
      </c>
      <c r="E53" s="24" t="s">
        <v>124</v>
      </c>
      <c r="F53" s="29">
        <v>0.0384375</v>
      </c>
      <c r="G53" s="13" t="str">
        <f t="shared" si="6"/>
        <v>5.13/km</v>
      </c>
      <c r="H53" s="20">
        <f t="shared" si="7"/>
        <v>0.010717592592592595</v>
      </c>
      <c r="I53" s="20">
        <f>F53-INDEX($F$5:$F$138,MATCH(D53,$D$5:$D$138,0))</f>
        <v>0.010717592592592595</v>
      </c>
    </row>
    <row r="54" spans="1:9" ht="15.75">
      <c r="A54" s="13">
        <v>50</v>
      </c>
      <c r="B54" s="24" t="s">
        <v>125</v>
      </c>
      <c r="C54" s="24" t="s">
        <v>44</v>
      </c>
      <c r="D54" s="13" t="s">
        <v>13</v>
      </c>
      <c r="E54" s="24" t="s">
        <v>126</v>
      </c>
      <c r="F54" s="29">
        <v>0.03864583333333333</v>
      </c>
      <c r="G54" s="13" t="str">
        <f t="shared" si="6"/>
        <v>5.15/km</v>
      </c>
      <c r="H54" s="20">
        <f t="shared" si="7"/>
        <v>0.010925925925925926</v>
      </c>
      <c r="I54" s="20">
        <f>F54-INDEX($F$5:$F$138,MATCH(D54,$D$5:$D$138,0))</f>
        <v>0.010925925925925926</v>
      </c>
    </row>
    <row r="55" spans="1:9" ht="15.75">
      <c r="A55" s="21">
        <v>51</v>
      </c>
      <c r="B55" s="25" t="s">
        <v>127</v>
      </c>
      <c r="C55" s="25" t="s">
        <v>128</v>
      </c>
      <c r="D55" s="21" t="s">
        <v>26</v>
      </c>
      <c r="E55" s="25" t="s">
        <v>284</v>
      </c>
      <c r="F55" s="30">
        <v>0.03866898148148148</v>
      </c>
      <c r="G55" s="21" t="str">
        <f t="shared" si="6"/>
        <v>5.15/km</v>
      </c>
      <c r="H55" s="22">
        <f t="shared" si="7"/>
        <v>0.010949074074074073</v>
      </c>
      <c r="I55" s="22">
        <f>F55-INDEX($F$5:$F$138,MATCH(D55,$D$5:$D$138,0))</f>
        <v>0.007824074074074074</v>
      </c>
    </row>
    <row r="56" spans="1:9" ht="15.75">
      <c r="A56" s="13">
        <v>52</v>
      </c>
      <c r="B56" s="24" t="s">
        <v>129</v>
      </c>
      <c r="C56" s="24" t="s">
        <v>34</v>
      </c>
      <c r="D56" s="13" t="s">
        <v>92</v>
      </c>
      <c r="E56" s="24" t="s">
        <v>93</v>
      </c>
      <c r="F56" s="29">
        <v>0.038981481481481485</v>
      </c>
      <c r="G56" s="13" t="str">
        <f t="shared" si="6"/>
        <v>5.18/km</v>
      </c>
      <c r="H56" s="20">
        <f t="shared" si="7"/>
        <v>0.01126157407407408</v>
      </c>
      <c r="I56" s="20">
        <f>F56-INDEX($F$5:$F$138,MATCH(D56,$D$5:$D$138,0))</f>
        <v>0.002314814814814818</v>
      </c>
    </row>
    <row r="57" spans="1:9" ht="15.75">
      <c r="A57" s="21">
        <v>53</v>
      </c>
      <c r="B57" s="25" t="s">
        <v>130</v>
      </c>
      <c r="C57" s="25" t="s">
        <v>131</v>
      </c>
      <c r="D57" s="21" t="s">
        <v>76</v>
      </c>
      <c r="E57" s="25" t="s">
        <v>284</v>
      </c>
      <c r="F57" s="30">
        <v>0.03909722222222222</v>
      </c>
      <c r="G57" s="21" t="str">
        <f t="shared" si="6"/>
        <v>5.19/km</v>
      </c>
      <c r="H57" s="22">
        <f t="shared" si="7"/>
        <v>0.011377314814814816</v>
      </c>
      <c r="I57" s="22">
        <f>F57-INDEX($F$5:$F$138,MATCH(D57,$D$5:$D$138,0))</f>
        <v>0.004155092592592585</v>
      </c>
    </row>
    <row r="58" spans="1:9" ht="15.75">
      <c r="A58" s="13">
        <v>54</v>
      </c>
      <c r="B58" s="24" t="s">
        <v>132</v>
      </c>
      <c r="C58" s="24" t="s">
        <v>133</v>
      </c>
      <c r="D58" s="13" t="s">
        <v>13</v>
      </c>
      <c r="E58" s="24" t="s">
        <v>134</v>
      </c>
      <c r="F58" s="29">
        <v>0.03928240740740741</v>
      </c>
      <c r="G58" s="13" t="str">
        <f t="shared" si="6"/>
        <v>5.20/km</v>
      </c>
      <c r="H58" s="20">
        <f t="shared" si="7"/>
        <v>0.011562500000000007</v>
      </c>
      <c r="I58" s="20">
        <f>F58-INDEX($F$5:$F$138,MATCH(D58,$D$5:$D$138,0))</f>
        <v>0.011562500000000007</v>
      </c>
    </row>
    <row r="59" spans="1:9" ht="15.75">
      <c r="A59" s="13">
        <v>55</v>
      </c>
      <c r="B59" s="24" t="s">
        <v>135</v>
      </c>
      <c r="C59" s="24" t="s">
        <v>123</v>
      </c>
      <c r="D59" s="13" t="s">
        <v>13</v>
      </c>
      <c r="E59" s="24" t="s">
        <v>136</v>
      </c>
      <c r="F59" s="29">
        <v>0.03961805555555555</v>
      </c>
      <c r="G59" s="13" t="str">
        <f t="shared" si="6"/>
        <v>5.23/km</v>
      </c>
      <c r="H59" s="20">
        <f t="shared" si="7"/>
        <v>0.011898148148148147</v>
      </c>
      <c r="I59" s="20">
        <f>F59-INDEX($F$5:$F$138,MATCH(D59,$D$5:$D$138,0))</f>
        <v>0.011898148148148147</v>
      </c>
    </row>
    <row r="60" spans="1:9" ht="15.75">
      <c r="A60" s="13">
        <v>56</v>
      </c>
      <c r="B60" s="24" t="s">
        <v>137</v>
      </c>
      <c r="C60" s="24" t="s">
        <v>138</v>
      </c>
      <c r="D60" s="13" t="s">
        <v>39</v>
      </c>
      <c r="E60" s="24" t="s">
        <v>59</v>
      </c>
      <c r="F60" s="29">
        <v>0.039641203703703706</v>
      </c>
      <c r="G60" s="13" t="str">
        <f t="shared" si="6"/>
        <v>5.23/km</v>
      </c>
      <c r="H60" s="20">
        <f t="shared" si="7"/>
        <v>0.011921296296296301</v>
      </c>
      <c r="I60" s="20">
        <f>F60-INDEX($F$5:$F$138,MATCH(D60,$D$5:$D$138,0))</f>
        <v>0.00677083333333333</v>
      </c>
    </row>
    <row r="61" spans="1:9" ht="15.75">
      <c r="A61" s="13">
        <v>57</v>
      </c>
      <c r="B61" s="24" t="s">
        <v>139</v>
      </c>
      <c r="C61" s="24" t="s">
        <v>140</v>
      </c>
      <c r="D61" s="13" t="s">
        <v>39</v>
      </c>
      <c r="E61" s="24" t="s">
        <v>141</v>
      </c>
      <c r="F61" s="29">
        <v>0.03988425925925926</v>
      </c>
      <c r="G61" s="13" t="str">
        <f t="shared" si="6"/>
        <v>5.25/km</v>
      </c>
      <c r="H61" s="20">
        <f t="shared" si="7"/>
        <v>0.012164351851851853</v>
      </c>
      <c r="I61" s="20">
        <f>F61-INDEX($F$5:$F$138,MATCH(D61,$D$5:$D$138,0))</f>
        <v>0.007013888888888882</v>
      </c>
    </row>
    <row r="62" spans="1:9" ht="15.75">
      <c r="A62" s="21">
        <v>58</v>
      </c>
      <c r="B62" s="25" t="s">
        <v>142</v>
      </c>
      <c r="C62" s="25" t="s">
        <v>44</v>
      </c>
      <c r="D62" s="21" t="s">
        <v>13</v>
      </c>
      <c r="E62" s="25" t="s">
        <v>284</v>
      </c>
      <c r="F62" s="30">
        <v>0.03996527777777777</v>
      </c>
      <c r="G62" s="21" t="str">
        <f t="shared" si="6"/>
        <v>5.26/km</v>
      </c>
      <c r="H62" s="22">
        <f t="shared" si="7"/>
        <v>0.012245370370370368</v>
      </c>
      <c r="I62" s="22">
        <f>F62-INDEX($F$5:$F$138,MATCH(D62,$D$5:$D$138,0))</f>
        <v>0.012245370370370368</v>
      </c>
    </row>
    <row r="63" spans="1:9" ht="15.75">
      <c r="A63" s="21">
        <v>59</v>
      </c>
      <c r="B63" s="25" t="s">
        <v>143</v>
      </c>
      <c r="C63" s="25" t="s">
        <v>144</v>
      </c>
      <c r="D63" s="21" t="s">
        <v>39</v>
      </c>
      <c r="E63" s="25" t="s">
        <v>284</v>
      </c>
      <c r="F63" s="30">
        <v>0.040138888888888884</v>
      </c>
      <c r="G63" s="21" t="str">
        <f t="shared" si="6"/>
        <v>5.27/km</v>
      </c>
      <c r="H63" s="22">
        <f t="shared" si="7"/>
        <v>0.012418981481481479</v>
      </c>
      <c r="I63" s="22">
        <f>F63-INDEX($F$5:$F$138,MATCH(D63,$D$5:$D$138,0))</f>
        <v>0.0072685185185185075</v>
      </c>
    </row>
    <row r="64" spans="1:9" ht="15.75">
      <c r="A64" s="13">
        <v>60</v>
      </c>
      <c r="B64" s="24" t="s">
        <v>145</v>
      </c>
      <c r="C64" s="24" t="s">
        <v>44</v>
      </c>
      <c r="D64" s="13" t="s">
        <v>39</v>
      </c>
      <c r="E64" s="24" t="s">
        <v>116</v>
      </c>
      <c r="F64" s="29">
        <v>0.040185185185185185</v>
      </c>
      <c r="G64" s="13" t="str">
        <f t="shared" si="6"/>
        <v>5.28/km</v>
      </c>
      <c r="H64" s="20">
        <f t="shared" si="7"/>
        <v>0.01246527777777778</v>
      </c>
      <c r="I64" s="20">
        <f>F64-INDEX($F$5:$F$138,MATCH(D64,$D$5:$D$138,0))</f>
        <v>0.007314814814814809</v>
      </c>
    </row>
    <row r="65" spans="1:9" ht="15.75">
      <c r="A65" s="13">
        <v>61</v>
      </c>
      <c r="B65" s="24" t="s">
        <v>146</v>
      </c>
      <c r="C65" s="24" t="s">
        <v>147</v>
      </c>
      <c r="D65" s="13" t="s">
        <v>13</v>
      </c>
      <c r="E65" s="24" t="s">
        <v>116</v>
      </c>
      <c r="F65" s="29">
        <v>0.040185185185185185</v>
      </c>
      <c r="G65" s="13" t="str">
        <f t="shared" si="6"/>
        <v>5.28/km</v>
      </c>
      <c r="H65" s="20">
        <f t="shared" si="7"/>
        <v>0.01246527777777778</v>
      </c>
      <c r="I65" s="20">
        <f>F65-INDEX($F$5:$F$138,MATCH(D65,$D$5:$D$138,0))</f>
        <v>0.01246527777777778</v>
      </c>
    </row>
    <row r="66" spans="1:9" ht="15.75">
      <c r="A66" s="13">
        <v>62</v>
      </c>
      <c r="B66" s="24" t="s">
        <v>148</v>
      </c>
      <c r="C66" s="24" t="s">
        <v>149</v>
      </c>
      <c r="D66" s="13" t="s">
        <v>92</v>
      </c>
      <c r="E66" s="24" t="s">
        <v>150</v>
      </c>
      <c r="F66" s="29">
        <v>0.040219907407407406</v>
      </c>
      <c r="G66" s="13" t="str">
        <f t="shared" si="6"/>
        <v>5.28/km</v>
      </c>
      <c r="H66" s="20">
        <f t="shared" si="7"/>
        <v>0.0125</v>
      </c>
      <c r="I66" s="20">
        <f>F66-INDEX($F$5:$F$138,MATCH(D66,$D$5:$D$138,0))</f>
        <v>0.0035532407407407388</v>
      </c>
    </row>
    <row r="67" spans="1:9" ht="15.75">
      <c r="A67" s="21">
        <v>63</v>
      </c>
      <c r="B67" s="25" t="s">
        <v>151</v>
      </c>
      <c r="C67" s="25" t="s">
        <v>74</v>
      </c>
      <c r="D67" s="21" t="s">
        <v>39</v>
      </c>
      <c r="E67" s="25" t="s">
        <v>284</v>
      </c>
      <c r="F67" s="30">
        <v>0.04027777777777778</v>
      </c>
      <c r="G67" s="21" t="str">
        <f t="shared" si="6"/>
        <v>5.28/km</v>
      </c>
      <c r="H67" s="22">
        <f t="shared" si="7"/>
        <v>0.012557870370370375</v>
      </c>
      <c r="I67" s="22">
        <f>F67-INDEX($F$5:$F$138,MATCH(D67,$D$5:$D$138,0))</f>
        <v>0.007407407407407404</v>
      </c>
    </row>
    <row r="68" spans="1:9" ht="15.75">
      <c r="A68" s="21">
        <v>64</v>
      </c>
      <c r="B68" s="25" t="s">
        <v>152</v>
      </c>
      <c r="C68" s="25" t="s">
        <v>153</v>
      </c>
      <c r="D68" s="21" t="s">
        <v>76</v>
      </c>
      <c r="E68" s="25" t="s">
        <v>284</v>
      </c>
      <c r="F68" s="30">
        <v>0.04028935185185185</v>
      </c>
      <c r="G68" s="21" t="str">
        <f t="shared" si="6"/>
        <v>5.28/km</v>
      </c>
      <c r="H68" s="22">
        <f t="shared" si="7"/>
        <v>0.012569444444444442</v>
      </c>
      <c r="I68" s="22">
        <f>F68-INDEX($F$5:$F$138,MATCH(D68,$D$5:$D$138,0))</f>
        <v>0.0053472222222222116</v>
      </c>
    </row>
    <row r="69" spans="1:9" ht="15.75">
      <c r="A69" s="21">
        <v>65</v>
      </c>
      <c r="B69" s="25" t="s">
        <v>154</v>
      </c>
      <c r="C69" s="25" t="s">
        <v>155</v>
      </c>
      <c r="D69" s="21" t="s">
        <v>39</v>
      </c>
      <c r="E69" s="25" t="s">
        <v>284</v>
      </c>
      <c r="F69" s="30">
        <v>0.04041666666666667</v>
      </c>
      <c r="G69" s="21" t="str">
        <f t="shared" si="6"/>
        <v>5.29/km</v>
      </c>
      <c r="H69" s="22">
        <f t="shared" si="7"/>
        <v>0.012696759259259265</v>
      </c>
      <c r="I69" s="22">
        <f>F69-INDEX($F$5:$F$138,MATCH(D69,$D$5:$D$138,0))</f>
        <v>0.007546296296296294</v>
      </c>
    </row>
    <row r="70" spans="1:9" ht="15.75">
      <c r="A70" s="13">
        <v>66</v>
      </c>
      <c r="B70" s="24" t="s">
        <v>156</v>
      </c>
      <c r="C70" s="24" t="s">
        <v>157</v>
      </c>
      <c r="D70" s="13" t="s">
        <v>39</v>
      </c>
      <c r="E70" s="24" t="s">
        <v>116</v>
      </c>
      <c r="F70" s="29">
        <v>0.04056712962962963</v>
      </c>
      <c r="G70" s="13" t="str">
        <f t="shared" si="6"/>
        <v>5.31/km</v>
      </c>
      <c r="H70" s="20">
        <f t="shared" si="7"/>
        <v>0.012847222222222222</v>
      </c>
      <c r="I70" s="20">
        <f>F70-INDEX($F$5:$F$138,MATCH(D70,$D$5:$D$138,0))</f>
        <v>0.00769675925925925</v>
      </c>
    </row>
    <row r="71" spans="1:9" ht="15.75">
      <c r="A71" s="13">
        <v>67</v>
      </c>
      <c r="B71" s="24" t="s">
        <v>158</v>
      </c>
      <c r="C71" s="24" t="s">
        <v>58</v>
      </c>
      <c r="D71" s="13" t="s">
        <v>92</v>
      </c>
      <c r="E71" s="24" t="s">
        <v>93</v>
      </c>
      <c r="F71" s="29">
        <v>0.040810185185185185</v>
      </c>
      <c r="G71" s="13" t="str">
        <f t="shared" si="6"/>
        <v>5.33/km</v>
      </c>
      <c r="H71" s="20">
        <f t="shared" si="7"/>
        <v>0.01309027777777778</v>
      </c>
      <c r="I71" s="20">
        <f>F71-INDEX($F$5:$F$138,MATCH(D71,$D$5:$D$138,0))</f>
        <v>0.004143518518518519</v>
      </c>
    </row>
    <row r="72" spans="1:9" ht="15.75">
      <c r="A72" s="13">
        <v>68</v>
      </c>
      <c r="B72" s="24" t="s">
        <v>159</v>
      </c>
      <c r="C72" s="24" t="s">
        <v>138</v>
      </c>
      <c r="D72" s="13" t="s">
        <v>92</v>
      </c>
      <c r="E72" s="24" t="s">
        <v>160</v>
      </c>
      <c r="F72" s="29">
        <v>0.041215277777777774</v>
      </c>
      <c r="G72" s="13" t="str">
        <f t="shared" si="6"/>
        <v>5.36/km</v>
      </c>
      <c r="H72" s="20">
        <f t="shared" si="7"/>
        <v>0.01349537037037037</v>
      </c>
      <c r="I72" s="20">
        <f>F72-INDEX($F$5:$F$138,MATCH(D72,$D$5:$D$138,0))</f>
        <v>0.0045486111111111074</v>
      </c>
    </row>
    <row r="73" spans="1:9" ht="15.75">
      <c r="A73" s="13">
        <v>69</v>
      </c>
      <c r="B73" s="24" t="s">
        <v>161</v>
      </c>
      <c r="C73" s="24" t="s">
        <v>162</v>
      </c>
      <c r="D73" s="13" t="s">
        <v>76</v>
      </c>
      <c r="E73" s="24" t="s">
        <v>163</v>
      </c>
      <c r="F73" s="29">
        <v>0.04134259259259259</v>
      </c>
      <c r="G73" s="13" t="str">
        <f t="shared" si="6"/>
        <v>5.37/km</v>
      </c>
      <c r="H73" s="20">
        <f t="shared" si="7"/>
        <v>0.013622685185185186</v>
      </c>
      <c r="I73" s="20">
        <f>F73-INDEX($F$5:$F$138,MATCH(D73,$D$5:$D$138,0))</f>
        <v>0.006400462962962955</v>
      </c>
    </row>
    <row r="74" spans="1:9" ht="15.75">
      <c r="A74" s="13">
        <v>70</v>
      </c>
      <c r="B74" s="24" t="s">
        <v>164</v>
      </c>
      <c r="C74" s="24" t="s">
        <v>165</v>
      </c>
      <c r="D74" s="13" t="s">
        <v>166</v>
      </c>
      <c r="E74" s="24" t="s">
        <v>167</v>
      </c>
      <c r="F74" s="29">
        <v>0.041701388888888885</v>
      </c>
      <c r="G74" s="13" t="str">
        <f t="shared" si="6"/>
        <v>5.40/km</v>
      </c>
      <c r="H74" s="20">
        <f t="shared" si="7"/>
        <v>0.01398148148148148</v>
      </c>
      <c r="I74" s="20">
        <f>F74-INDEX($F$5:$F$138,MATCH(D74,$D$5:$D$138,0))</f>
        <v>0</v>
      </c>
    </row>
    <row r="75" spans="1:9" ht="15.75">
      <c r="A75" s="21">
        <v>71</v>
      </c>
      <c r="B75" s="25" t="s">
        <v>168</v>
      </c>
      <c r="C75" s="25" t="s">
        <v>169</v>
      </c>
      <c r="D75" s="21" t="s">
        <v>76</v>
      </c>
      <c r="E75" s="25" t="s">
        <v>284</v>
      </c>
      <c r="F75" s="30">
        <v>0.04189814814814815</v>
      </c>
      <c r="G75" s="21" t="str">
        <f t="shared" si="6"/>
        <v>5.42/km</v>
      </c>
      <c r="H75" s="22">
        <f t="shared" si="7"/>
        <v>0.014178240740740745</v>
      </c>
      <c r="I75" s="22">
        <f>F75-INDEX($F$5:$F$138,MATCH(D75,$D$5:$D$138,0))</f>
        <v>0.006956018518518514</v>
      </c>
    </row>
    <row r="76" spans="1:9" ht="15.75">
      <c r="A76" s="13">
        <v>72</v>
      </c>
      <c r="B76" s="24" t="s">
        <v>170</v>
      </c>
      <c r="C76" s="24" t="s">
        <v>171</v>
      </c>
      <c r="D76" s="13" t="s">
        <v>166</v>
      </c>
      <c r="E76" s="24" t="s">
        <v>172</v>
      </c>
      <c r="F76" s="29">
        <v>0.042222222222222223</v>
      </c>
      <c r="G76" s="13" t="str">
        <f t="shared" si="6"/>
        <v>5.44/km</v>
      </c>
      <c r="H76" s="20">
        <f t="shared" si="7"/>
        <v>0.014502314814814819</v>
      </c>
      <c r="I76" s="20">
        <f>F76-INDEX($F$5:$F$138,MATCH(D76,$D$5:$D$138,0))</f>
        <v>0.0005208333333333384</v>
      </c>
    </row>
    <row r="77" spans="1:9" ht="15.75">
      <c r="A77" s="21">
        <v>73</v>
      </c>
      <c r="B77" s="25" t="s">
        <v>173</v>
      </c>
      <c r="C77" s="25" t="s">
        <v>174</v>
      </c>
      <c r="D77" s="21" t="s">
        <v>50</v>
      </c>
      <c r="E77" s="25" t="s">
        <v>284</v>
      </c>
      <c r="F77" s="30">
        <v>0.0425</v>
      </c>
      <c r="G77" s="21" t="str">
        <f t="shared" si="6"/>
        <v>5.46/km</v>
      </c>
      <c r="H77" s="22">
        <f t="shared" si="7"/>
        <v>0.014780092592592598</v>
      </c>
      <c r="I77" s="22">
        <f>F77-INDEX($F$5:$F$138,MATCH(D77,$D$5:$D$138,0))</f>
        <v>0.008611111111111118</v>
      </c>
    </row>
    <row r="78" spans="1:9" ht="15.75">
      <c r="A78" s="13">
        <v>74</v>
      </c>
      <c r="B78" s="24" t="s">
        <v>175</v>
      </c>
      <c r="C78" s="24" t="s">
        <v>176</v>
      </c>
      <c r="D78" s="13" t="s">
        <v>39</v>
      </c>
      <c r="E78" s="24" t="s">
        <v>136</v>
      </c>
      <c r="F78" s="29">
        <v>0.04252314814814815</v>
      </c>
      <c r="G78" s="13" t="str">
        <f t="shared" si="6"/>
        <v>5.47/km</v>
      </c>
      <c r="H78" s="20">
        <f t="shared" si="7"/>
        <v>0.014803240740740745</v>
      </c>
      <c r="I78" s="20">
        <f>F78-INDEX($F$5:$F$138,MATCH(D78,$D$5:$D$138,0))</f>
        <v>0.009652777777777774</v>
      </c>
    </row>
    <row r="79" spans="1:9" ht="15.75">
      <c r="A79" s="21">
        <v>75</v>
      </c>
      <c r="B79" s="25" t="s">
        <v>177</v>
      </c>
      <c r="C79" s="25" t="s">
        <v>178</v>
      </c>
      <c r="D79" s="21" t="s">
        <v>76</v>
      </c>
      <c r="E79" s="25" t="s">
        <v>284</v>
      </c>
      <c r="F79" s="30">
        <v>0.042847222222222224</v>
      </c>
      <c r="G79" s="21" t="str">
        <f t="shared" si="6"/>
        <v>5.49/km</v>
      </c>
      <c r="H79" s="22">
        <f t="shared" si="7"/>
        <v>0.015127314814814819</v>
      </c>
      <c r="I79" s="22">
        <f>F79-INDEX($F$5:$F$138,MATCH(D79,$D$5:$D$138,0))</f>
        <v>0.007905092592592589</v>
      </c>
    </row>
    <row r="80" spans="1:9" ht="15.75">
      <c r="A80" s="13">
        <v>76</v>
      </c>
      <c r="B80" s="24" t="s">
        <v>179</v>
      </c>
      <c r="C80" s="24" t="s">
        <v>180</v>
      </c>
      <c r="D80" s="13" t="s">
        <v>166</v>
      </c>
      <c r="E80" s="24" t="s">
        <v>81</v>
      </c>
      <c r="F80" s="29">
        <v>0.04322916666666667</v>
      </c>
      <c r="G80" s="13" t="str">
        <f t="shared" si="6"/>
        <v>5.52/km</v>
      </c>
      <c r="H80" s="20">
        <f t="shared" si="7"/>
        <v>0.015509259259259268</v>
      </c>
      <c r="I80" s="20">
        <f>F80-INDEX($F$5:$F$138,MATCH(D80,$D$5:$D$138,0))</f>
        <v>0.0015277777777777876</v>
      </c>
    </row>
    <row r="81" spans="1:9" ht="15.75">
      <c r="A81" s="13">
        <v>77</v>
      </c>
      <c r="B81" s="24" t="s">
        <v>181</v>
      </c>
      <c r="C81" s="24" t="s">
        <v>182</v>
      </c>
      <c r="D81" s="13" t="s">
        <v>39</v>
      </c>
      <c r="E81" s="24" t="s">
        <v>183</v>
      </c>
      <c r="F81" s="29">
        <v>0.04327546296296297</v>
      </c>
      <c r="G81" s="13" t="str">
        <f t="shared" si="6"/>
        <v>5.53/km</v>
      </c>
      <c r="H81" s="20">
        <f t="shared" si="7"/>
        <v>0.015555555555555562</v>
      </c>
      <c r="I81" s="20">
        <f>F81-INDEX($F$5:$F$138,MATCH(D81,$D$5:$D$138,0))</f>
        <v>0.01040509259259259</v>
      </c>
    </row>
    <row r="82" spans="1:9" ht="15.75">
      <c r="A82" s="13">
        <v>78</v>
      </c>
      <c r="B82" s="24" t="s">
        <v>184</v>
      </c>
      <c r="C82" s="24" t="s">
        <v>185</v>
      </c>
      <c r="D82" s="13" t="s">
        <v>92</v>
      </c>
      <c r="E82" s="24" t="s">
        <v>186</v>
      </c>
      <c r="F82" s="29">
        <v>0.043368055555555556</v>
      </c>
      <c r="G82" s="13" t="str">
        <f t="shared" si="6"/>
        <v>5.53/km</v>
      </c>
      <c r="H82" s="20">
        <f t="shared" si="7"/>
        <v>0.01564814814814815</v>
      </c>
      <c r="I82" s="20">
        <f>F82-INDEX($F$5:$F$138,MATCH(D82,$D$5:$D$138,0))</f>
        <v>0.006701388888888889</v>
      </c>
    </row>
    <row r="83" spans="1:9" ht="15.75">
      <c r="A83" s="13">
        <v>79</v>
      </c>
      <c r="B83" s="24" t="s">
        <v>187</v>
      </c>
      <c r="C83" s="24" t="s">
        <v>188</v>
      </c>
      <c r="D83" s="13" t="s">
        <v>50</v>
      </c>
      <c r="E83" s="24" t="s">
        <v>14</v>
      </c>
      <c r="F83" s="29">
        <v>0.04348379629629629</v>
      </c>
      <c r="G83" s="13" t="str">
        <f t="shared" si="6"/>
        <v>5.54/km</v>
      </c>
      <c r="H83" s="20">
        <f t="shared" si="7"/>
        <v>0.015763888888888886</v>
      </c>
      <c r="I83" s="20">
        <f>F83-INDEX($F$5:$F$138,MATCH(D83,$D$5:$D$138,0))</f>
        <v>0.009594907407407406</v>
      </c>
    </row>
    <row r="84" spans="1:9" ht="15.75">
      <c r="A84" s="21">
        <v>80</v>
      </c>
      <c r="B84" s="25" t="s">
        <v>189</v>
      </c>
      <c r="C84" s="25" t="s">
        <v>123</v>
      </c>
      <c r="D84" s="21" t="s">
        <v>26</v>
      </c>
      <c r="E84" s="25" t="s">
        <v>284</v>
      </c>
      <c r="F84" s="30">
        <v>0.04362268518518519</v>
      </c>
      <c r="G84" s="21" t="str">
        <f t="shared" si="6"/>
        <v>5.56/km</v>
      </c>
      <c r="H84" s="22">
        <f t="shared" si="7"/>
        <v>0.015902777777777783</v>
      </c>
      <c r="I84" s="22">
        <f>F84-INDEX($F$5:$F$138,MATCH(D84,$D$5:$D$138,0))</f>
        <v>0.012777777777777784</v>
      </c>
    </row>
    <row r="85" spans="1:9" ht="15.75">
      <c r="A85" s="21">
        <v>81</v>
      </c>
      <c r="B85" s="25" t="s">
        <v>190</v>
      </c>
      <c r="C85" s="25" t="s">
        <v>191</v>
      </c>
      <c r="D85" s="21" t="s">
        <v>39</v>
      </c>
      <c r="E85" s="25" t="s">
        <v>284</v>
      </c>
      <c r="F85" s="30">
        <v>0.04398148148148148</v>
      </c>
      <c r="G85" s="21" t="str">
        <f t="shared" si="6"/>
        <v>5.58/km</v>
      </c>
      <c r="H85" s="22">
        <f t="shared" si="7"/>
        <v>0.016261574074074078</v>
      </c>
      <c r="I85" s="22">
        <f>F85-INDEX($F$5:$F$138,MATCH(D85,$D$5:$D$138,0))</f>
        <v>0.011111111111111106</v>
      </c>
    </row>
    <row r="86" spans="1:9" ht="15.75">
      <c r="A86" s="13">
        <v>82</v>
      </c>
      <c r="B86" s="24" t="s">
        <v>192</v>
      </c>
      <c r="C86" s="24" t="s">
        <v>193</v>
      </c>
      <c r="D86" s="13" t="s">
        <v>166</v>
      </c>
      <c r="E86" s="24" t="s">
        <v>85</v>
      </c>
      <c r="F86" s="29">
        <v>0.04415509259259259</v>
      </c>
      <c r="G86" s="13" t="str">
        <f t="shared" si="6"/>
        <v>5.60/km</v>
      </c>
      <c r="H86" s="20">
        <f t="shared" si="7"/>
        <v>0.016435185185185188</v>
      </c>
      <c r="I86" s="20">
        <f>F86-INDEX($F$5:$F$138,MATCH(D86,$D$5:$D$138,0))</f>
        <v>0.002453703703703708</v>
      </c>
    </row>
    <row r="87" spans="1:9" ht="15.75">
      <c r="A87" s="21">
        <v>83</v>
      </c>
      <c r="B87" s="25" t="s">
        <v>194</v>
      </c>
      <c r="C87" s="25" t="s">
        <v>195</v>
      </c>
      <c r="D87" s="21" t="s">
        <v>39</v>
      </c>
      <c r="E87" s="25" t="s">
        <v>284</v>
      </c>
      <c r="F87" s="30">
        <v>0.04421296296296296</v>
      </c>
      <c r="G87" s="21" t="str">
        <f t="shared" si="6"/>
        <v>6.00/km</v>
      </c>
      <c r="H87" s="22">
        <f t="shared" si="7"/>
        <v>0.016493055555555556</v>
      </c>
      <c r="I87" s="22">
        <f>F87-INDEX($F$5:$F$138,MATCH(D87,$D$5:$D$138,0))</f>
        <v>0.011342592592592585</v>
      </c>
    </row>
    <row r="88" spans="1:9" ht="15.75">
      <c r="A88" s="13">
        <v>84</v>
      </c>
      <c r="B88" s="24" t="s">
        <v>196</v>
      </c>
      <c r="C88" s="24" t="s">
        <v>84</v>
      </c>
      <c r="D88" s="13" t="s">
        <v>13</v>
      </c>
      <c r="E88" s="24" t="s">
        <v>150</v>
      </c>
      <c r="F88" s="29">
        <v>0.04421296296296296</v>
      </c>
      <c r="G88" s="13" t="str">
        <f t="shared" si="6"/>
        <v>6.00/km</v>
      </c>
      <c r="H88" s="20">
        <f t="shared" si="7"/>
        <v>0.016493055555555556</v>
      </c>
      <c r="I88" s="20">
        <f>F88-INDEX($F$5:$F$138,MATCH(D88,$D$5:$D$138,0))</f>
        <v>0.016493055555555556</v>
      </c>
    </row>
    <row r="89" spans="1:9" ht="15.75">
      <c r="A89" s="13">
        <v>85</v>
      </c>
      <c r="B89" s="24" t="s">
        <v>129</v>
      </c>
      <c r="C89" s="24" t="s">
        <v>197</v>
      </c>
      <c r="D89" s="13" t="s">
        <v>166</v>
      </c>
      <c r="E89" s="24" t="s">
        <v>198</v>
      </c>
      <c r="F89" s="29">
        <v>0.044270833333333336</v>
      </c>
      <c r="G89" s="13" t="str">
        <f t="shared" si="6"/>
        <v>6.01/km</v>
      </c>
      <c r="H89" s="20">
        <f t="shared" si="7"/>
        <v>0.01655092592592593</v>
      </c>
      <c r="I89" s="20">
        <f>F89-INDEX($F$5:$F$138,MATCH(D89,$D$5:$D$138,0))</f>
        <v>0.0025694444444444506</v>
      </c>
    </row>
    <row r="90" spans="1:9" ht="15.75">
      <c r="A90" s="13">
        <v>86</v>
      </c>
      <c r="B90" s="24" t="s">
        <v>199</v>
      </c>
      <c r="C90" s="24" t="s">
        <v>200</v>
      </c>
      <c r="D90" s="13" t="s">
        <v>39</v>
      </c>
      <c r="E90" s="24" t="s">
        <v>59</v>
      </c>
      <c r="F90" s="29">
        <v>0.044270833333333336</v>
      </c>
      <c r="G90" s="13" t="str">
        <f t="shared" si="6"/>
        <v>6.01/km</v>
      </c>
      <c r="H90" s="20">
        <f t="shared" si="7"/>
        <v>0.01655092592592593</v>
      </c>
      <c r="I90" s="20">
        <f>F90-INDEX($F$5:$F$138,MATCH(D90,$D$5:$D$138,0))</f>
        <v>0.01140046296296296</v>
      </c>
    </row>
    <row r="91" spans="1:9" ht="15.75">
      <c r="A91" s="21">
        <v>87</v>
      </c>
      <c r="B91" s="25" t="s">
        <v>201</v>
      </c>
      <c r="C91" s="25" t="s">
        <v>78</v>
      </c>
      <c r="D91" s="21" t="s">
        <v>92</v>
      </c>
      <c r="E91" s="25" t="s">
        <v>284</v>
      </c>
      <c r="F91" s="30">
        <v>0.044444444444444446</v>
      </c>
      <c r="G91" s="21" t="str">
        <f t="shared" si="6"/>
        <v>6.02/km</v>
      </c>
      <c r="H91" s="22">
        <f t="shared" si="7"/>
        <v>0.01672453703703704</v>
      </c>
      <c r="I91" s="22">
        <f>F91-INDEX($F$5:$F$138,MATCH(D91,$D$5:$D$138,0))</f>
        <v>0.007777777777777779</v>
      </c>
    </row>
    <row r="92" spans="1:9" ht="15.75">
      <c r="A92" s="13">
        <v>88</v>
      </c>
      <c r="B92" s="24" t="s">
        <v>202</v>
      </c>
      <c r="C92" s="24" t="s">
        <v>123</v>
      </c>
      <c r="D92" s="13" t="s">
        <v>26</v>
      </c>
      <c r="E92" s="24" t="s">
        <v>203</v>
      </c>
      <c r="F92" s="29">
        <v>0.044675925925925924</v>
      </c>
      <c r="G92" s="13" t="str">
        <f t="shared" si="6"/>
        <v>6.04/km</v>
      </c>
      <c r="H92" s="20">
        <f t="shared" si="7"/>
        <v>0.01695601851851852</v>
      </c>
      <c r="I92" s="20">
        <f>F92-INDEX($F$5:$F$138,MATCH(D92,$D$5:$D$138,0))</f>
        <v>0.01383101851851852</v>
      </c>
    </row>
    <row r="93" spans="1:9" ht="15.75">
      <c r="A93" s="13">
        <v>89</v>
      </c>
      <c r="B93" s="24" t="s">
        <v>204</v>
      </c>
      <c r="C93" s="24" t="s">
        <v>205</v>
      </c>
      <c r="D93" s="13" t="s">
        <v>166</v>
      </c>
      <c r="E93" s="24" t="s">
        <v>183</v>
      </c>
      <c r="F93" s="29">
        <v>0.0449537037037037</v>
      </c>
      <c r="G93" s="13" t="str">
        <f t="shared" si="6"/>
        <v>6.06/km</v>
      </c>
      <c r="H93" s="20">
        <f t="shared" si="7"/>
        <v>0.017233796296296292</v>
      </c>
      <c r="I93" s="20">
        <f>F93-INDEX($F$5:$F$138,MATCH(D93,$D$5:$D$138,0))</f>
        <v>0.003252314814814812</v>
      </c>
    </row>
    <row r="94" spans="1:9" ht="15.75">
      <c r="A94" s="13">
        <v>90</v>
      </c>
      <c r="B94" s="24" t="s">
        <v>206</v>
      </c>
      <c r="C94" s="24" t="s">
        <v>174</v>
      </c>
      <c r="D94" s="13" t="s">
        <v>166</v>
      </c>
      <c r="E94" s="24" t="s">
        <v>207</v>
      </c>
      <c r="F94" s="29">
        <v>0.04510416666666667</v>
      </c>
      <c r="G94" s="13" t="str">
        <f t="shared" si="6"/>
        <v>6.08/km</v>
      </c>
      <c r="H94" s="20">
        <f t="shared" si="7"/>
        <v>0.017384259259259262</v>
      </c>
      <c r="I94" s="20">
        <f>F94-INDEX($F$5:$F$138,MATCH(D94,$D$5:$D$138,0))</f>
        <v>0.0034027777777777823</v>
      </c>
    </row>
    <row r="95" spans="1:9" ht="15.75">
      <c r="A95" s="21">
        <v>91</v>
      </c>
      <c r="B95" s="25" t="s">
        <v>208</v>
      </c>
      <c r="C95" s="25" t="s">
        <v>147</v>
      </c>
      <c r="D95" s="21" t="s">
        <v>92</v>
      </c>
      <c r="E95" s="25" t="s">
        <v>284</v>
      </c>
      <c r="F95" s="30">
        <v>0.04572916666666666</v>
      </c>
      <c r="G95" s="21" t="str">
        <f t="shared" si="6"/>
        <v>6.13/km</v>
      </c>
      <c r="H95" s="22">
        <f t="shared" si="7"/>
        <v>0.018009259259259256</v>
      </c>
      <c r="I95" s="22">
        <f>F95-INDEX($F$5:$F$138,MATCH(D95,$D$5:$D$138,0))</f>
        <v>0.009062499999999994</v>
      </c>
    </row>
    <row r="96" spans="1:9" ht="15.75">
      <c r="A96" s="13">
        <v>92</v>
      </c>
      <c r="B96" s="24" t="s">
        <v>209</v>
      </c>
      <c r="C96" s="24" t="s">
        <v>210</v>
      </c>
      <c r="D96" s="13" t="s">
        <v>39</v>
      </c>
      <c r="E96" s="24" t="s">
        <v>116</v>
      </c>
      <c r="F96" s="29">
        <v>0.04577546296296297</v>
      </c>
      <c r="G96" s="13" t="str">
        <f t="shared" si="6"/>
        <v>6.13/km</v>
      </c>
      <c r="H96" s="20">
        <f t="shared" si="7"/>
        <v>0.018055555555555564</v>
      </c>
      <c r="I96" s="20">
        <f>F96-INDEX($F$5:$F$138,MATCH(D96,$D$5:$D$138,0))</f>
        <v>0.012905092592592593</v>
      </c>
    </row>
    <row r="97" spans="1:9" ht="15.75">
      <c r="A97" s="13">
        <v>93</v>
      </c>
      <c r="B97" s="24" t="s">
        <v>211</v>
      </c>
      <c r="C97" s="24" t="s">
        <v>212</v>
      </c>
      <c r="D97" s="13" t="s">
        <v>39</v>
      </c>
      <c r="E97" s="24" t="s">
        <v>116</v>
      </c>
      <c r="F97" s="29">
        <v>0.04577546296296297</v>
      </c>
      <c r="G97" s="13" t="str">
        <f t="shared" si="6"/>
        <v>6.13/km</v>
      </c>
      <c r="H97" s="20">
        <f t="shared" si="7"/>
        <v>0.018055555555555564</v>
      </c>
      <c r="I97" s="20">
        <f>F97-INDEX($F$5:$F$138,MATCH(D97,$D$5:$D$138,0))</f>
        <v>0.012905092592592593</v>
      </c>
    </row>
    <row r="98" spans="1:9" ht="15.75">
      <c r="A98" s="13">
        <v>94</v>
      </c>
      <c r="B98" s="24" t="s">
        <v>213</v>
      </c>
      <c r="C98" s="24" t="s">
        <v>111</v>
      </c>
      <c r="D98" s="13" t="s">
        <v>76</v>
      </c>
      <c r="E98" s="24" t="s">
        <v>62</v>
      </c>
      <c r="F98" s="29">
        <v>0.04664351851851852</v>
      </c>
      <c r="G98" s="13" t="str">
        <f t="shared" si="6"/>
        <v>6.20/km</v>
      </c>
      <c r="H98" s="20">
        <f t="shared" si="7"/>
        <v>0.018923611111111117</v>
      </c>
      <c r="I98" s="20">
        <f>F98-INDEX($F$5:$F$138,MATCH(D98,$D$5:$D$138,0))</f>
        <v>0.011701388888888886</v>
      </c>
    </row>
    <row r="99" spans="1:9" ht="15.75">
      <c r="A99" s="21">
        <v>95</v>
      </c>
      <c r="B99" s="25" t="s">
        <v>214</v>
      </c>
      <c r="C99" s="25" t="s">
        <v>215</v>
      </c>
      <c r="D99" s="21" t="s">
        <v>76</v>
      </c>
      <c r="E99" s="25" t="s">
        <v>284</v>
      </c>
      <c r="F99" s="30">
        <v>0.04708333333333333</v>
      </c>
      <c r="G99" s="21" t="str">
        <f t="shared" si="6"/>
        <v>6.24/km</v>
      </c>
      <c r="H99" s="22">
        <f t="shared" si="7"/>
        <v>0.019363425925925926</v>
      </c>
      <c r="I99" s="22">
        <f>F99-INDEX($F$5:$F$138,MATCH(D99,$D$5:$D$138,0))</f>
        <v>0.012141203703703696</v>
      </c>
    </row>
    <row r="100" spans="1:9" ht="15.75">
      <c r="A100" s="21">
        <v>96</v>
      </c>
      <c r="B100" s="25" t="s">
        <v>216</v>
      </c>
      <c r="C100" s="25" t="s">
        <v>217</v>
      </c>
      <c r="D100" s="21" t="s">
        <v>50</v>
      </c>
      <c r="E100" s="25" t="s">
        <v>284</v>
      </c>
      <c r="F100" s="30">
        <v>0.04731481481481481</v>
      </c>
      <c r="G100" s="21" t="str">
        <f t="shared" si="6"/>
        <v>6.26/km</v>
      </c>
      <c r="H100" s="22">
        <f t="shared" si="7"/>
        <v>0.019594907407407405</v>
      </c>
      <c r="I100" s="22">
        <f>F100-INDEX($F$5:$F$138,MATCH(D100,$D$5:$D$138,0))</f>
        <v>0.013425925925925924</v>
      </c>
    </row>
    <row r="101" spans="1:9" ht="15.75">
      <c r="A101" s="21">
        <v>97</v>
      </c>
      <c r="B101" s="25" t="s">
        <v>218</v>
      </c>
      <c r="C101" s="25" t="s">
        <v>219</v>
      </c>
      <c r="D101" s="21" t="s">
        <v>13</v>
      </c>
      <c r="E101" s="25" t="s">
        <v>284</v>
      </c>
      <c r="F101" s="30">
        <v>0.04731481481481481</v>
      </c>
      <c r="G101" s="21" t="str">
        <f t="shared" si="6"/>
        <v>6.26/km</v>
      </c>
      <c r="H101" s="22">
        <f t="shared" si="7"/>
        <v>0.019594907407407405</v>
      </c>
      <c r="I101" s="22">
        <f>F101-INDEX($F$5:$F$138,MATCH(D101,$D$5:$D$138,0))</f>
        <v>0.019594907407407405</v>
      </c>
    </row>
    <row r="102" spans="1:9" ht="15.75">
      <c r="A102" s="13">
        <v>98</v>
      </c>
      <c r="B102" s="24" t="s">
        <v>220</v>
      </c>
      <c r="C102" s="24" t="s">
        <v>221</v>
      </c>
      <c r="D102" s="13" t="s">
        <v>92</v>
      </c>
      <c r="E102" s="24" t="s">
        <v>222</v>
      </c>
      <c r="F102" s="29">
        <v>0.047824074074074074</v>
      </c>
      <c r="G102" s="13" t="str">
        <f t="shared" si="6"/>
        <v>6.30/km</v>
      </c>
      <c r="H102" s="20">
        <f t="shared" si="7"/>
        <v>0.02010416666666667</v>
      </c>
      <c r="I102" s="20">
        <f>F102-INDEX($F$5:$F$138,MATCH(D102,$D$5:$D$138,0))</f>
        <v>0.011157407407407408</v>
      </c>
    </row>
    <row r="103" spans="1:9" ht="15.75">
      <c r="A103" s="13">
        <v>99</v>
      </c>
      <c r="B103" s="24" t="s">
        <v>223</v>
      </c>
      <c r="C103" s="24" t="s">
        <v>219</v>
      </c>
      <c r="D103" s="13" t="s">
        <v>39</v>
      </c>
      <c r="E103" s="24" t="s">
        <v>224</v>
      </c>
      <c r="F103" s="29">
        <v>0.04800925925925926</v>
      </c>
      <c r="G103" s="13" t="str">
        <f t="shared" si="6"/>
        <v>6.31/km</v>
      </c>
      <c r="H103" s="20">
        <f t="shared" si="7"/>
        <v>0.020289351851851854</v>
      </c>
      <c r="I103" s="20">
        <f>F103-INDEX($F$5:$F$138,MATCH(D103,$D$5:$D$138,0))</f>
        <v>0.015138888888888882</v>
      </c>
    </row>
    <row r="104" spans="1:9" ht="15.75">
      <c r="A104" s="13">
        <v>100</v>
      </c>
      <c r="B104" s="24" t="s">
        <v>225</v>
      </c>
      <c r="C104" s="24" t="s">
        <v>100</v>
      </c>
      <c r="D104" s="13" t="s">
        <v>39</v>
      </c>
      <c r="E104" s="24" t="s">
        <v>56</v>
      </c>
      <c r="F104" s="29">
        <v>0.04873842592592592</v>
      </c>
      <c r="G104" s="13" t="str">
        <f t="shared" si="6"/>
        <v>6.37/km</v>
      </c>
      <c r="H104" s="20">
        <f t="shared" si="7"/>
        <v>0.021018518518518516</v>
      </c>
      <c r="I104" s="20">
        <f>F104-INDEX($F$5:$F$138,MATCH(D104,$D$5:$D$138,0))</f>
        <v>0.015868055555555545</v>
      </c>
    </row>
    <row r="105" spans="1:9" ht="15.75">
      <c r="A105" s="13">
        <v>101</v>
      </c>
      <c r="B105" s="24" t="s">
        <v>226</v>
      </c>
      <c r="C105" s="24" t="s">
        <v>47</v>
      </c>
      <c r="D105" s="13" t="s">
        <v>39</v>
      </c>
      <c r="E105" s="24" t="s">
        <v>224</v>
      </c>
      <c r="F105" s="29">
        <v>0.04905092592592592</v>
      </c>
      <c r="G105" s="13" t="str">
        <f aca="true" t="shared" si="8" ref="G105:G138">TEXT(INT((HOUR(F105)*3600+MINUTE(F105)*60+SECOND(F105))/$I$3/60),"0")&amp;"."&amp;TEXT(MOD((HOUR(F105)*3600+MINUTE(F105)*60+SECOND(F105))/$I$3,60),"00")&amp;"/km"</f>
        <v>6.40/km</v>
      </c>
      <c r="H105" s="20">
        <f aca="true" t="shared" si="9" ref="H105:H138">F105-$F$5</f>
        <v>0.021331018518518517</v>
      </c>
      <c r="I105" s="20">
        <f>F105-INDEX($F$5:$F$138,MATCH(D105,$D$5:$D$138,0))</f>
        <v>0.016180555555555545</v>
      </c>
    </row>
    <row r="106" spans="1:9" ht="15.75">
      <c r="A106" s="13">
        <v>102</v>
      </c>
      <c r="B106" s="24" t="s">
        <v>227</v>
      </c>
      <c r="C106" s="24" t="s">
        <v>228</v>
      </c>
      <c r="D106" s="13" t="s">
        <v>229</v>
      </c>
      <c r="E106" s="24" t="s">
        <v>93</v>
      </c>
      <c r="F106" s="29">
        <v>0.049930555555555554</v>
      </c>
      <c r="G106" s="13" t="str">
        <f t="shared" si="8"/>
        <v>6.47/km</v>
      </c>
      <c r="H106" s="20">
        <f t="shared" si="9"/>
        <v>0.02221064814814815</v>
      </c>
      <c r="I106" s="20">
        <f>F106-INDEX($F$5:$F$138,MATCH(D106,$D$5:$D$138,0))</f>
        <v>0</v>
      </c>
    </row>
    <row r="107" spans="1:9" ht="15.75">
      <c r="A107" s="13">
        <v>103</v>
      </c>
      <c r="B107" s="24" t="s">
        <v>230</v>
      </c>
      <c r="C107" s="24" t="s">
        <v>231</v>
      </c>
      <c r="D107" s="13" t="s">
        <v>92</v>
      </c>
      <c r="E107" s="24" t="s">
        <v>93</v>
      </c>
      <c r="F107" s="29">
        <v>0.049930555555555554</v>
      </c>
      <c r="G107" s="13" t="str">
        <f t="shared" si="8"/>
        <v>6.47/km</v>
      </c>
      <c r="H107" s="20">
        <f t="shared" si="9"/>
        <v>0.02221064814814815</v>
      </c>
      <c r="I107" s="20">
        <f>F107-INDEX($F$5:$F$138,MATCH(D107,$D$5:$D$138,0))</f>
        <v>0.013263888888888888</v>
      </c>
    </row>
    <row r="108" spans="1:9" ht="15.75">
      <c r="A108" s="13">
        <v>104</v>
      </c>
      <c r="B108" s="24" t="s">
        <v>232</v>
      </c>
      <c r="C108" s="24" t="s">
        <v>233</v>
      </c>
      <c r="D108" s="13" t="s">
        <v>76</v>
      </c>
      <c r="E108" s="24" t="s">
        <v>98</v>
      </c>
      <c r="F108" s="29">
        <v>0.05011574074074074</v>
      </c>
      <c r="G108" s="13" t="str">
        <f t="shared" si="8"/>
        <v>6.48/km</v>
      </c>
      <c r="H108" s="20">
        <f t="shared" si="9"/>
        <v>0.022395833333333334</v>
      </c>
      <c r="I108" s="20">
        <f>F108-INDEX($F$5:$F$138,MATCH(D108,$D$5:$D$138,0))</f>
        <v>0.015173611111111103</v>
      </c>
    </row>
    <row r="109" spans="1:9" ht="15.75">
      <c r="A109" s="21">
        <v>105</v>
      </c>
      <c r="B109" s="25" t="s">
        <v>234</v>
      </c>
      <c r="C109" s="25" t="s">
        <v>235</v>
      </c>
      <c r="D109" s="21" t="s">
        <v>13</v>
      </c>
      <c r="E109" s="25" t="s">
        <v>284</v>
      </c>
      <c r="F109" s="30">
        <v>0.05016203703703703</v>
      </c>
      <c r="G109" s="21" t="str">
        <f t="shared" si="8"/>
        <v>6.49/km</v>
      </c>
      <c r="H109" s="22">
        <f t="shared" si="9"/>
        <v>0.022442129629629628</v>
      </c>
      <c r="I109" s="22">
        <f>F109-INDEX($F$5:$F$138,MATCH(D109,$D$5:$D$138,0))</f>
        <v>0.022442129629629628</v>
      </c>
    </row>
    <row r="110" spans="1:9" ht="15.75">
      <c r="A110" s="13">
        <v>106</v>
      </c>
      <c r="B110" s="24" t="s">
        <v>236</v>
      </c>
      <c r="C110" s="24" t="s">
        <v>58</v>
      </c>
      <c r="D110" s="13" t="s">
        <v>13</v>
      </c>
      <c r="E110" s="24" t="s">
        <v>134</v>
      </c>
      <c r="F110" s="29">
        <v>0.05052083333333333</v>
      </c>
      <c r="G110" s="13" t="str">
        <f t="shared" si="8"/>
        <v>6.52/km</v>
      </c>
      <c r="H110" s="20">
        <f t="shared" si="9"/>
        <v>0.022800925925925922</v>
      </c>
      <c r="I110" s="20">
        <f>F110-INDEX($F$5:$F$138,MATCH(D110,$D$5:$D$138,0))</f>
        <v>0.022800925925925922</v>
      </c>
    </row>
    <row r="111" spans="1:9" ht="15.75">
      <c r="A111" s="13">
        <v>107</v>
      </c>
      <c r="B111" s="24" t="s">
        <v>237</v>
      </c>
      <c r="C111" s="24" t="s">
        <v>238</v>
      </c>
      <c r="D111" s="13" t="s">
        <v>229</v>
      </c>
      <c r="E111" s="24" t="s">
        <v>134</v>
      </c>
      <c r="F111" s="29">
        <v>0.05052083333333333</v>
      </c>
      <c r="G111" s="13" t="str">
        <f t="shared" si="8"/>
        <v>6.52/km</v>
      </c>
      <c r="H111" s="20">
        <f t="shared" si="9"/>
        <v>0.022800925925925922</v>
      </c>
      <c r="I111" s="20">
        <f>F111-INDEX($F$5:$F$138,MATCH(D111,$D$5:$D$138,0))</f>
        <v>0.0005902777777777729</v>
      </c>
    </row>
    <row r="112" spans="1:9" ht="15.75">
      <c r="A112" s="13">
        <v>108</v>
      </c>
      <c r="B112" s="24" t="s">
        <v>239</v>
      </c>
      <c r="C112" s="24" t="s">
        <v>84</v>
      </c>
      <c r="D112" s="13" t="s">
        <v>92</v>
      </c>
      <c r="E112" s="24" t="s">
        <v>134</v>
      </c>
      <c r="F112" s="29">
        <v>0.050729166666666665</v>
      </c>
      <c r="G112" s="13" t="str">
        <f t="shared" si="8"/>
        <v>6.53/km</v>
      </c>
      <c r="H112" s="20">
        <f t="shared" si="9"/>
        <v>0.02300925925925926</v>
      </c>
      <c r="I112" s="20">
        <f>F112-INDEX($F$5:$F$138,MATCH(D112,$D$5:$D$138,0))</f>
        <v>0.014062499999999999</v>
      </c>
    </row>
    <row r="113" spans="1:9" ht="15.75">
      <c r="A113" s="13">
        <v>109</v>
      </c>
      <c r="B113" s="24" t="s">
        <v>240</v>
      </c>
      <c r="C113" s="24" t="s">
        <v>233</v>
      </c>
      <c r="D113" s="13" t="s">
        <v>166</v>
      </c>
      <c r="E113" s="24" t="s">
        <v>59</v>
      </c>
      <c r="F113" s="29">
        <v>0.050763888888888886</v>
      </c>
      <c r="G113" s="13" t="str">
        <f t="shared" si="8"/>
        <v>6.54/km</v>
      </c>
      <c r="H113" s="20">
        <f t="shared" si="9"/>
        <v>0.02304398148148148</v>
      </c>
      <c r="I113" s="20">
        <f>F113-INDEX($F$5:$F$138,MATCH(D113,$D$5:$D$138,0))</f>
        <v>0.009062500000000001</v>
      </c>
    </row>
    <row r="114" spans="1:9" ht="15.75">
      <c r="A114" s="13">
        <v>110</v>
      </c>
      <c r="B114" s="24" t="s">
        <v>241</v>
      </c>
      <c r="C114" s="24" t="s">
        <v>242</v>
      </c>
      <c r="D114" s="13" t="s">
        <v>92</v>
      </c>
      <c r="E114" s="24" t="s">
        <v>183</v>
      </c>
      <c r="F114" s="29">
        <v>0.050763888888888886</v>
      </c>
      <c r="G114" s="13" t="str">
        <f t="shared" si="8"/>
        <v>6.54/km</v>
      </c>
      <c r="H114" s="20">
        <f t="shared" si="9"/>
        <v>0.02304398148148148</v>
      </c>
      <c r="I114" s="20">
        <f>F114-INDEX($F$5:$F$138,MATCH(D114,$D$5:$D$138,0))</f>
        <v>0.01409722222222222</v>
      </c>
    </row>
    <row r="115" spans="1:9" ht="15.75">
      <c r="A115" s="13">
        <v>111</v>
      </c>
      <c r="B115" s="24" t="s">
        <v>243</v>
      </c>
      <c r="C115" s="24" t="s">
        <v>244</v>
      </c>
      <c r="D115" s="13" t="s">
        <v>166</v>
      </c>
      <c r="E115" s="24" t="s">
        <v>93</v>
      </c>
      <c r="F115" s="29">
        <v>0.050833333333333335</v>
      </c>
      <c r="G115" s="13" t="str">
        <f t="shared" si="8"/>
        <v>6.54/km</v>
      </c>
      <c r="H115" s="20">
        <f t="shared" si="9"/>
        <v>0.02311342592592593</v>
      </c>
      <c r="I115" s="20">
        <f>F115-INDEX($F$5:$F$138,MATCH(D115,$D$5:$D$138,0))</f>
        <v>0.00913194444444445</v>
      </c>
    </row>
    <row r="116" spans="1:9" ht="15.75">
      <c r="A116" s="21">
        <v>112</v>
      </c>
      <c r="B116" s="25" t="s">
        <v>245</v>
      </c>
      <c r="C116" s="25" t="s">
        <v>246</v>
      </c>
      <c r="D116" s="21" t="s">
        <v>92</v>
      </c>
      <c r="E116" s="25" t="s">
        <v>284</v>
      </c>
      <c r="F116" s="30">
        <v>0.05086805555555555</v>
      </c>
      <c r="G116" s="21" t="str">
        <f t="shared" si="8"/>
        <v>6.55/km</v>
      </c>
      <c r="H116" s="22">
        <f t="shared" si="9"/>
        <v>0.023148148148148143</v>
      </c>
      <c r="I116" s="22">
        <f>F116-INDEX($F$5:$F$138,MATCH(D116,$D$5:$D$138,0))</f>
        <v>0.014201388888888881</v>
      </c>
    </row>
    <row r="117" spans="1:9" ht="15.75">
      <c r="A117" s="21">
        <v>113</v>
      </c>
      <c r="B117" s="25" t="s">
        <v>247</v>
      </c>
      <c r="C117" s="25" t="s">
        <v>248</v>
      </c>
      <c r="D117" s="21" t="s">
        <v>166</v>
      </c>
      <c r="E117" s="25" t="s">
        <v>284</v>
      </c>
      <c r="F117" s="30">
        <v>0.0509375</v>
      </c>
      <c r="G117" s="21" t="str">
        <f t="shared" si="8"/>
        <v>6.55/km</v>
      </c>
      <c r="H117" s="22">
        <f t="shared" si="9"/>
        <v>0.023217592592592592</v>
      </c>
      <c r="I117" s="22">
        <f>F117-INDEX($F$5:$F$138,MATCH(D117,$D$5:$D$138,0))</f>
        <v>0.009236111111111112</v>
      </c>
    </row>
    <row r="118" spans="1:9" ht="15.75">
      <c r="A118" s="13">
        <v>114</v>
      </c>
      <c r="B118" s="24" t="s">
        <v>249</v>
      </c>
      <c r="C118" s="24" t="s">
        <v>250</v>
      </c>
      <c r="D118" s="13" t="s">
        <v>13</v>
      </c>
      <c r="E118" s="24" t="s">
        <v>251</v>
      </c>
      <c r="F118" s="29">
        <v>0.0514699074074074</v>
      </c>
      <c r="G118" s="13" t="str">
        <f t="shared" si="8"/>
        <v>6.60/km</v>
      </c>
      <c r="H118" s="20">
        <f t="shared" si="9"/>
        <v>0.023749999999999997</v>
      </c>
      <c r="I118" s="20">
        <f>F118-INDEX($F$5:$F$138,MATCH(D118,$D$5:$D$138,0))</f>
        <v>0.023749999999999997</v>
      </c>
    </row>
    <row r="119" spans="1:9" ht="15.75">
      <c r="A119" s="13">
        <v>115</v>
      </c>
      <c r="B119" s="24" t="s">
        <v>252</v>
      </c>
      <c r="C119" s="24" t="s">
        <v>253</v>
      </c>
      <c r="D119" s="13" t="s">
        <v>26</v>
      </c>
      <c r="E119" s="24" t="s">
        <v>27</v>
      </c>
      <c r="F119" s="29">
        <v>0.051932870370370365</v>
      </c>
      <c r="G119" s="13" t="str">
        <f t="shared" si="8"/>
        <v>7.03/km</v>
      </c>
      <c r="H119" s="20">
        <f t="shared" si="9"/>
        <v>0.02421296296296296</v>
      </c>
      <c r="I119" s="20">
        <f>F119-INDEX($F$5:$F$138,MATCH(D119,$D$5:$D$138,0))</f>
        <v>0.02108796296296296</v>
      </c>
    </row>
    <row r="120" spans="1:9" ht="15.75">
      <c r="A120" s="21">
        <v>116</v>
      </c>
      <c r="B120" s="25" t="s">
        <v>254</v>
      </c>
      <c r="C120" s="25" t="s">
        <v>58</v>
      </c>
      <c r="D120" s="21" t="s">
        <v>39</v>
      </c>
      <c r="E120" s="25" t="s">
        <v>284</v>
      </c>
      <c r="F120" s="30">
        <v>0.05258101851851852</v>
      </c>
      <c r="G120" s="21" t="str">
        <f t="shared" si="8"/>
        <v>7.09/km</v>
      </c>
      <c r="H120" s="22">
        <f t="shared" si="9"/>
        <v>0.024861111111111115</v>
      </c>
      <c r="I120" s="22">
        <f>F120-INDEX($F$5:$F$138,MATCH(D120,$D$5:$D$138,0))</f>
        <v>0.019710648148148144</v>
      </c>
    </row>
    <row r="121" spans="1:9" ht="15.75">
      <c r="A121" s="13">
        <v>117</v>
      </c>
      <c r="B121" s="24" t="s">
        <v>255</v>
      </c>
      <c r="C121" s="24" t="s">
        <v>215</v>
      </c>
      <c r="D121" s="13" t="s">
        <v>50</v>
      </c>
      <c r="E121" s="24" t="s">
        <v>203</v>
      </c>
      <c r="F121" s="29">
        <v>0.052905092592592594</v>
      </c>
      <c r="G121" s="13" t="str">
        <f t="shared" si="8"/>
        <v>7.11/km</v>
      </c>
      <c r="H121" s="20">
        <f t="shared" si="9"/>
        <v>0.02518518518518519</v>
      </c>
      <c r="I121" s="20">
        <f>F121-INDEX($F$5:$F$138,MATCH(D121,$D$5:$D$138,0))</f>
        <v>0.01901620370370371</v>
      </c>
    </row>
    <row r="122" spans="1:9" ht="15.75">
      <c r="A122" s="13">
        <v>118</v>
      </c>
      <c r="B122" s="24" t="s">
        <v>256</v>
      </c>
      <c r="C122" s="24" t="s">
        <v>19</v>
      </c>
      <c r="D122" s="13" t="s">
        <v>92</v>
      </c>
      <c r="E122" s="24" t="s">
        <v>257</v>
      </c>
      <c r="F122" s="29">
        <v>0.054328703703703705</v>
      </c>
      <c r="G122" s="13" t="str">
        <f t="shared" si="8"/>
        <v>7.23/km</v>
      </c>
      <c r="H122" s="20">
        <f t="shared" si="9"/>
        <v>0.0266087962962963</v>
      </c>
      <c r="I122" s="20">
        <f>F122-INDEX($F$5:$F$138,MATCH(D122,$D$5:$D$138,0))</f>
        <v>0.01766203703703704</v>
      </c>
    </row>
    <row r="123" spans="1:9" ht="15.75">
      <c r="A123" s="21">
        <v>119</v>
      </c>
      <c r="B123" s="25" t="s">
        <v>258</v>
      </c>
      <c r="C123" s="25" t="s">
        <v>19</v>
      </c>
      <c r="D123" s="21" t="s">
        <v>92</v>
      </c>
      <c r="E123" s="25" t="s">
        <v>284</v>
      </c>
      <c r="F123" s="30">
        <v>0.054328703703703705</v>
      </c>
      <c r="G123" s="21" t="str">
        <f t="shared" si="8"/>
        <v>7.23/km</v>
      </c>
      <c r="H123" s="22">
        <f t="shared" si="9"/>
        <v>0.0266087962962963</v>
      </c>
      <c r="I123" s="22">
        <f>F123-INDEX($F$5:$F$138,MATCH(D123,$D$5:$D$138,0))</f>
        <v>0.01766203703703704</v>
      </c>
    </row>
    <row r="124" spans="1:9" ht="15.75">
      <c r="A124" s="13">
        <v>120</v>
      </c>
      <c r="B124" s="24" t="s">
        <v>259</v>
      </c>
      <c r="C124" s="24" t="s">
        <v>233</v>
      </c>
      <c r="D124" s="13" t="s">
        <v>229</v>
      </c>
      <c r="E124" s="24" t="s">
        <v>93</v>
      </c>
      <c r="F124" s="29">
        <v>0.055</v>
      </c>
      <c r="G124" s="13" t="str">
        <f t="shared" si="8"/>
        <v>7.28/km</v>
      </c>
      <c r="H124" s="20">
        <f t="shared" si="9"/>
        <v>0.027280092592592595</v>
      </c>
      <c r="I124" s="20">
        <f>F124-INDEX($F$5:$F$138,MATCH(D124,$D$5:$D$138,0))</f>
        <v>0.005069444444444446</v>
      </c>
    </row>
    <row r="125" spans="1:9" ht="15.75">
      <c r="A125" s="21">
        <v>121</v>
      </c>
      <c r="B125" s="25" t="s">
        <v>260</v>
      </c>
      <c r="C125" s="25" t="s">
        <v>261</v>
      </c>
      <c r="D125" s="21" t="s">
        <v>39</v>
      </c>
      <c r="E125" s="25" t="s">
        <v>284</v>
      </c>
      <c r="F125" s="30">
        <v>0.05516203703703704</v>
      </c>
      <c r="G125" s="21" t="str">
        <f t="shared" si="8"/>
        <v>7.30/km</v>
      </c>
      <c r="H125" s="22">
        <f t="shared" si="9"/>
        <v>0.027442129629629632</v>
      </c>
      <c r="I125" s="22">
        <f>F125-INDEX($F$5:$F$138,MATCH(D125,$D$5:$D$138,0))</f>
        <v>0.02229166666666666</v>
      </c>
    </row>
    <row r="126" spans="1:9" ht="15.75">
      <c r="A126" s="21">
        <v>122</v>
      </c>
      <c r="B126" s="25" t="s">
        <v>262</v>
      </c>
      <c r="C126" s="25" t="s">
        <v>263</v>
      </c>
      <c r="D126" s="21" t="s">
        <v>39</v>
      </c>
      <c r="E126" s="25" t="s">
        <v>284</v>
      </c>
      <c r="F126" s="30">
        <v>0.055405092592592596</v>
      </c>
      <c r="G126" s="21" t="str">
        <f t="shared" si="8"/>
        <v>7.32/km</v>
      </c>
      <c r="H126" s="22">
        <f t="shared" si="9"/>
        <v>0.02768518518518519</v>
      </c>
      <c r="I126" s="22">
        <f>F126-INDEX($F$5:$F$138,MATCH(D126,$D$5:$D$138,0))</f>
        <v>0.02253472222222222</v>
      </c>
    </row>
    <row r="127" spans="1:9" ht="15.75">
      <c r="A127" s="13">
        <v>123</v>
      </c>
      <c r="B127" s="24" t="s">
        <v>264</v>
      </c>
      <c r="C127" s="24" t="s">
        <v>265</v>
      </c>
      <c r="D127" s="13" t="s">
        <v>229</v>
      </c>
      <c r="E127" s="24" t="s">
        <v>186</v>
      </c>
      <c r="F127" s="29">
        <v>0.056539351851851855</v>
      </c>
      <c r="G127" s="13" t="str">
        <f t="shared" si="8"/>
        <v>7.41/km</v>
      </c>
      <c r="H127" s="20">
        <f t="shared" si="9"/>
        <v>0.02881944444444445</v>
      </c>
      <c r="I127" s="20">
        <f>F127-INDEX($F$5:$F$138,MATCH(D127,$D$5:$D$138,0))</f>
        <v>0.0066087962962963</v>
      </c>
    </row>
    <row r="128" spans="1:9" ht="15.75">
      <c r="A128" s="21">
        <v>124</v>
      </c>
      <c r="B128" s="25" t="s">
        <v>266</v>
      </c>
      <c r="C128" s="25" t="s">
        <v>267</v>
      </c>
      <c r="D128" s="21" t="s">
        <v>76</v>
      </c>
      <c r="E128" s="25" t="s">
        <v>284</v>
      </c>
      <c r="F128" s="30">
        <v>0.056979166666666664</v>
      </c>
      <c r="G128" s="21" t="str">
        <f t="shared" si="8"/>
        <v>7.44/km</v>
      </c>
      <c r="H128" s="22">
        <f t="shared" si="9"/>
        <v>0.02925925925925926</v>
      </c>
      <c r="I128" s="22">
        <f>F128-INDEX($F$5:$F$138,MATCH(D128,$D$5:$D$138,0))</f>
        <v>0.02203703703703703</v>
      </c>
    </row>
    <row r="129" spans="1:9" ht="15.75">
      <c r="A129" s="21">
        <v>125</v>
      </c>
      <c r="B129" s="25" t="s">
        <v>268</v>
      </c>
      <c r="C129" s="25" t="s">
        <v>180</v>
      </c>
      <c r="D129" s="21" t="s">
        <v>166</v>
      </c>
      <c r="E129" s="25" t="s">
        <v>284</v>
      </c>
      <c r="F129" s="30">
        <v>0.056979166666666664</v>
      </c>
      <c r="G129" s="21" t="str">
        <f t="shared" si="8"/>
        <v>7.44/km</v>
      </c>
      <c r="H129" s="22">
        <f t="shared" si="9"/>
        <v>0.02925925925925926</v>
      </c>
      <c r="I129" s="22">
        <f>F129-INDEX($F$5:$F$138,MATCH(D129,$D$5:$D$138,0))</f>
        <v>0.015277777777777779</v>
      </c>
    </row>
    <row r="130" spans="1:9" ht="15.75">
      <c r="A130" s="21">
        <v>126</v>
      </c>
      <c r="B130" s="25" t="s">
        <v>269</v>
      </c>
      <c r="C130" s="25" t="s">
        <v>270</v>
      </c>
      <c r="D130" s="21" t="s">
        <v>76</v>
      </c>
      <c r="E130" s="25" t="s">
        <v>284</v>
      </c>
      <c r="F130" s="30">
        <v>0.057233796296296297</v>
      </c>
      <c r="G130" s="21" t="str">
        <f t="shared" si="8"/>
        <v>7.47/km</v>
      </c>
      <c r="H130" s="22">
        <f t="shared" si="9"/>
        <v>0.02951388888888889</v>
      </c>
      <c r="I130" s="22">
        <f>F130-INDEX($F$5:$F$138,MATCH(D130,$D$5:$D$138,0))</f>
        <v>0.02229166666666666</v>
      </c>
    </row>
    <row r="131" spans="1:9" ht="15.75">
      <c r="A131" s="21">
        <v>127</v>
      </c>
      <c r="B131" s="25" t="s">
        <v>271</v>
      </c>
      <c r="C131" s="25" t="s">
        <v>180</v>
      </c>
      <c r="D131" s="21" t="s">
        <v>166</v>
      </c>
      <c r="E131" s="25" t="s">
        <v>284</v>
      </c>
      <c r="F131" s="30">
        <v>0.05725694444444444</v>
      </c>
      <c r="G131" s="21" t="str">
        <f t="shared" si="8"/>
        <v>7.47/km</v>
      </c>
      <c r="H131" s="22">
        <f t="shared" si="9"/>
        <v>0.029537037037037032</v>
      </c>
      <c r="I131" s="22">
        <f>F131-INDEX($F$5:$F$138,MATCH(D131,$D$5:$D$138,0))</f>
        <v>0.015555555555555552</v>
      </c>
    </row>
    <row r="132" spans="1:9" ht="15.75">
      <c r="A132" s="21">
        <v>128</v>
      </c>
      <c r="B132" s="25" t="s">
        <v>272</v>
      </c>
      <c r="C132" s="25" t="s">
        <v>273</v>
      </c>
      <c r="D132" s="21" t="s">
        <v>229</v>
      </c>
      <c r="E132" s="25" t="s">
        <v>284</v>
      </c>
      <c r="F132" s="30">
        <v>0.0603125</v>
      </c>
      <c r="G132" s="21" t="str">
        <f t="shared" si="8"/>
        <v>8.12/km</v>
      </c>
      <c r="H132" s="22">
        <f t="shared" si="9"/>
        <v>0.03259259259259259</v>
      </c>
      <c r="I132" s="22">
        <f>F132-INDEX($F$5:$F$138,MATCH(D132,$D$5:$D$138,0))</f>
        <v>0.010381944444444444</v>
      </c>
    </row>
    <row r="133" spans="1:9" ht="15.75">
      <c r="A133" s="13">
        <v>129</v>
      </c>
      <c r="B133" s="24" t="s">
        <v>274</v>
      </c>
      <c r="C133" s="24" t="s">
        <v>178</v>
      </c>
      <c r="D133" s="13" t="s">
        <v>76</v>
      </c>
      <c r="E133" s="24" t="s">
        <v>224</v>
      </c>
      <c r="F133" s="29">
        <v>0.06255787037037037</v>
      </c>
      <c r="G133" s="13" t="str">
        <f t="shared" si="8"/>
        <v>8.30/km</v>
      </c>
      <c r="H133" s="20">
        <f t="shared" si="9"/>
        <v>0.03483796296296297</v>
      </c>
      <c r="I133" s="20">
        <f>F133-INDEX($F$5:$F$138,MATCH(D133,$D$5:$D$138,0))</f>
        <v>0.02761574074074074</v>
      </c>
    </row>
    <row r="134" spans="1:9" ht="15.75">
      <c r="A134" s="13">
        <v>130</v>
      </c>
      <c r="B134" s="24" t="s">
        <v>275</v>
      </c>
      <c r="C134" s="24" t="s">
        <v>276</v>
      </c>
      <c r="D134" s="13" t="s">
        <v>39</v>
      </c>
      <c r="E134" s="24" t="s">
        <v>56</v>
      </c>
      <c r="F134" s="29">
        <v>0.06371527777777779</v>
      </c>
      <c r="G134" s="13" t="str">
        <f t="shared" si="8"/>
        <v>8.39/km</v>
      </c>
      <c r="H134" s="20">
        <f t="shared" si="9"/>
        <v>0.035995370370370386</v>
      </c>
      <c r="I134" s="20">
        <f>F134-INDEX($F$5:$F$138,MATCH(D134,$D$5:$D$138,0))</f>
        <v>0.03084490740740741</v>
      </c>
    </row>
    <row r="135" spans="1:9" ht="15.75">
      <c r="A135" s="21">
        <v>131</v>
      </c>
      <c r="B135" s="25" t="s">
        <v>277</v>
      </c>
      <c r="C135" s="25" t="s">
        <v>278</v>
      </c>
      <c r="D135" s="21" t="s">
        <v>92</v>
      </c>
      <c r="E135" s="25" t="s">
        <v>284</v>
      </c>
      <c r="F135" s="30">
        <v>0.0641550925925926</v>
      </c>
      <c r="G135" s="21" t="str">
        <f t="shared" si="8"/>
        <v>8.43/km</v>
      </c>
      <c r="H135" s="22">
        <f t="shared" si="9"/>
        <v>0.036435185185185195</v>
      </c>
      <c r="I135" s="22">
        <f>F135-INDEX($F$5:$F$138,MATCH(D135,$D$5:$D$138,0))</f>
        <v>0.02748842592592593</v>
      </c>
    </row>
    <row r="136" spans="1:9" ht="15.75">
      <c r="A136" s="21">
        <v>132</v>
      </c>
      <c r="B136" s="25" t="s">
        <v>279</v>
      </c>
      <c r="C136" s="25" t="s">
        <v>280</v>
      </c>
      <c r="D136" s="21" t="s">
        <v>229</v>
      </c>
      <c r="E136" s="25" t="s">
        <v>284</v>
      </c>
      <c r="F136" s="30">
        <v>0.06483796296296296</v>
      </c>
      <c r="G136" s="21" t="str">
        <f t="shared" si="8"/>
        <v>8.48/km</v>
      </c>
      <c r="H136" s="22">
        <f t="shared" si="9"/>
        <v>0.03711805555555556</v>
      </c>
      <c r="I136" s="22">
        <f>F136-INDEX($F$5:$F$138,MATCH(D136,$D$5:$D$138,0))</f>
        <v>0.014907407407407404</v>
      </c>
    </row>
    <row r="137" spans="1:9" ht="15.75">
      <c r="A137" s="21">
        <v>133</v>
      </c>
      <c r="B137" s="25" t="s">
        <v>281</v>
      </c>
      <c r="C137" s="25" t="s">
        <v>265</v>
      </c>
      <c r="D137" s="21" t="s">
        <v>229</v>
      </c>
      <c r="E137" s="25" t="s">
        <v>284</v>
      </c>
      <c r="F137" s="30">
        <v>0.06789351851851852</v>
      </c>
      <c r="G137" s="21" t="str">
        <f t="shared" si="8"/>
        <v>9.13/km</v>
      </c>
      <c r="H137" s="22">
        <f t="shared" si="9"/>
        <v>0.04017361111111112</v>
      </c>
      <c r="I137" s="22">
        <f>F137-INDEX($F$5:$F$138,MATCH(D137,$D$5:$D$138,0))</f>
        <v>0.017962962962962965</v>
      </c>
    </row>
    <row r="138" spans="1:9" ht="15.75">
      <c r="A138" s="46">
        <v>134</v>
      </c>
      <c r="B138" s="47" t="s">
        <v>282</v>
      </c>
      <c r="C138" s="47" t="s">
        <v>283</v>
      </c>
      <c r="D138" s="46" t="s">
        <v>166</v>
      </c>
      <c r="E138" s="47" t="s">
        <v>284</v>
      </c>
      <c r="F138" s="48">
        <v>0.06789351851851852</v>
      </c>
      <c r="G138" s="46" t="str">
        <f t="shared" si="8"/>
        <v>9.13/km</v>
      </c>
      <c r="H138" s="49">
        <f t="shared" si="9"/>
        <v>0.04017361111111112</v>
      </c>
      <c r="I138" s="49">
        <f>F138-INDEX($F$5:$F$138,MATCH(D138,$D$5:$D$138,0))</f>
        <v>0.026192129629629635</v>
      </c>
    </row>
  </sheetData>
  <sheetProtection/>
  <autoFilter ref="A4:I13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Cross CorriLIPU</v>
      </c>
      <c r="B1" s="42"/>
      <c r="C1" s="43"/>
    </row>
    <row r="2" spans="1:3" ht="24" customHeight="1">
      <c r="A2" s="44" t="str">
        <f>Individuale!A2</f>
        <v>2ª edizione</v>
      </c>
      <c r="B2" s="44"/>
      <c r="C2" s="44"/>
    </row>
    <row r="3" spans="1:3" ht="24" customHeight="1">
      <c r="A3" s="45" t="str">
        <f>Individuale!A3</f>
        <v>Oasi Castel di Guido - Roma (RM) Italia - Domenica 04/06/2017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50">
        <v>1</v>
      </c>
      <c r="B5" s="51" t="s">
        <v>284</v>
      </c>
      <c r="C5" s="52">
        <v>54</v>
      </c>
    </row>
    <row r="6" spans="1:3" ht="15" customHeight="1">
      <c r="A6" s="14">
        <v>2</v>
      </c>
      <c r="B6" s="15" t="s">
        <v>93</v>
      </c>
      <c r="C6" s="31">
        <v>7</v>
      </c>
    </row>
    <row r="7" spans="1:3" ht="15" customHeight="1">
      <c r="A7" s="14">
        <v>3</v>
      </c>
      <c r="B7" s="15" t="s">
        <v>116</v>
      </c>
      <c r="C7" s="31">
        <v>7</v>
      </c>
    </row>
    <row r="8" spans="1:3" ht="15" customHeight="1">
      <c r="A8" s="14">
        <v>4</v>
      </c>
      <c r="B8" s="15" t="s">
        <v>56</v>
      </c>
      <c r="C8" s="31">
        <v>5</v>
      </c>
    </row>
    <row r="9" spans="1:3" ht="15" customHeight="1">
      <c r="A9" s="14">
        <v>5</v>
      </c>
      <c r="B9" s="15" t="s">
        <v>27</v>
      </c>
      <c r="C9" s="31">
        <v>4</v>
      </c>
    </row>
    <row r="10" spans="1:3" ht="15" customHeight="1">
      <c r="A10" s="14">
        <v>6</v>
      </c>
      <c r="B10" s="15" t="s">
        <v>134</v>
      </c>
      <c r="C10" s="31">
        <v>4</v>
      </c>
    </row>
    <row r="11" spans="1:3" ht="15" customHeight="1">
      <c r="A11" s="14">
        <v>7</v>
      </c>
      <c r="B11" s="15" t="s">
        <v>59</v>
      </c>
      <c r="C11" s="31">
        <v>4</v>
      </c>
    </row>
    <row r="12" spans="1:3" ht="15" customHeight="1">
      <c r="A12" s="14">
        <v>8</v>
      </c>
      <c r="B12" s="15" t="s">
        <v>224</v>
      </c>
      <c r="C12" s="31">
        <v>3</v>
      </c>
    </row>
    <row r="13" spans="1:3" ht="15" customHeight="1">
      <c r="A13" s="14">
        <v>9</v>
      </c>
      <c r="B13" s="15" t="s">
        <v>81</v>
      </c>
      <c r="C13" s="31">
        <v>3</v>
      </c>
    </row>
    <row r="14" spans="1:3" ht="15" customHeight="1">
      <c r="A14" s="14">
        <v>10</v>
      </c>
      <c r="B14" s="15" t="s">
        <v>183</v>
      </c>
      <c r="C14" s="31">
        <v>3</v>
      </c>
    </row>
    <row r="15" spans="1:3" ht="15.75">
      <c r="A15" s="14">
        <v>11</v>
      </c>
      <c r="B15" s="15" t="s">
        <v>42</v>
      </c>
      <c r="C15" s="31">
        <v>3</v>
      </c>
    </row>
    <row r="16" spans="1:3" ht="15.75">
      <c r="A16" s="14">
        <v>12</v>
      </c>
      <c r="B16" s="15" t="s">
        <v>98</v>
      </c>
      <c r="C16" s="31">
        <v>2</v>
      </c>
    </row>
    <row r="17" spans="1:3" ht="15.75">
      <c r="A17" s="14">
        <v>13</v>
      </c>
      <c r="B17" s="15" t="s">
        <v>54</v>
      </c>
      <c r="C17" s="31">
        <v>2</v>
      </c>
    </row>
    <row r="18" spans="1:3" ht="15.75">
      <c r="A18" s="14">
        <v>14</v>
      </c>
      <c r="B18" s="15" t="s">
        <v>14</v>
      </c>
      <c r="C18" s="31">
        <v>2</v>
      </c>
    </row>
    <row r="19" spans="1:3" ht="15.75">
      <c r="A19" s="14">
        <v>15</v>
      </c>
      <c r="B19" s="15" t="s">
        <v>136</v>
      </c>
      <c r="C19" s="31">
        <v>2</v>
      </c>
    </row>
    <row r="20" spans="1:3" ht="15.75">
      <c r="A20" s="14">
        <v>16</v>
      </c>
      <c r="B20" s="15" t="s">
        <v>203</v>
      </c>
      <c r="C20" s="31">
        <v>2</v>
      </c>
    </row>
    <row r="21" spans="1:3" ht="15.75">
      <c r="A21" s="14">
        <v>17</v>
      </c>
      <c r="B21" s="15" t="s">
        <v>62</v>
      </c>
      <c r="C21" s="31">
        <v>2</v>
      </c>
    </row>
    <row r="22" spans="1:3" ht="15.75">
      <c r="A22" s="14">
        <v>18</v>
      </c>
      <c r="B22" s="15" t="s">
        <v>85</v>
      </c>
      <c r="C22" s="31">
        <v>2</v>
      </c>
    </row>
    <row r="23" spans="1:3" ht="15.75">
      <c r="A23" s="14">
        <v>19</v>
      </c>
      <c r="B23" s="15" t="s">
        <v>150</v>
      </c>
      <c r="C23" s="31">
        <v>2</v>
      </c>
    </row>
    <row r="24" spans="1:3" ht="15.75">
      <c r="A24" s="14">
        <v>20</v>
      </c>
      <c r="B24" s="15" t="s">
        <v>186</v>
      </c>
      <c r="C24" s="31">
        <v>2</v>
      </c>
    </row>
    <row r="25" spans="1:3" ht="15.75">
      <c r="A25" s="14">
        <v>21</v>
      </c>
      <c r="B25" s="15" t="s">
        <v>21</v>
      </c>
      <c r="C25" s="31">
        <v>1</v>
      </c>
    </row>
    <row r="26" spans="1:3" ht="15.75">
      <c r="A26" s="14">
        <v>22</v>
      </c>
      <c r="B26" s="15" t="s">
        <v>257</v>
      </c>
      <c r="C26" s="31">
        <v>1</v>
      </c>
    </row>
    <row r="27" spans="1:3" ht="15.75">
      <c r="A27" s="14">
        <v>23</v>
      </c>
      <c r="B27" s="15" t="s">
        <v>124</v>
      </c>
      <c r="C27" s="31">
        <v>1</v>
      </c>
    </row>
    <row r="28" spans="1:3" ht="15.75">
      <c r="A28" s="14">
        <v>24</v>
      </c>
      <c r="B28" s="15" t="s">
        <v>222</v>
      </c>
      <c r="C28" s="31">
        <v>1</v>
      </c>
    </row>
    <row r="29" spans="1:3" ht="15.75">
      <c r="A29" s="14">
        <v>25</v>
      </c>
      <c r="B29" s="15" t="s">
        <v>121</v>
      </c>
      <c r="C29" s="31">
        <v>1</v>
      </c>
    </row>
    <row r="30" spans="1:3" ht="15.75">
      <c r="A30" s="14">
        <v>26</v>
      </c>
      <c r="B30" s="15" t="s">
        <v>51</v>
      </c>
      <c r="C30" s="31">
        <v>1</v>
      </c>
    </row>
    <row r="31" spans="1:3" ht="15.75">
      <c r="A31" s="14">
        <v>27</v>
      </c>
      <c r="B31" s="15" t="s">
        <v>163</v>
      </c>
      <c r="C31" s="31">
        <v>1</v>
      </c>
    </row>
    <row r="32" spans="1:3" ht="15.75">
      <c r="A32" s="14">
        <v>28</v>
      </c>
      <c r="B32" s="15" t="s">
        <v>160</v>
      </c>
      <c r="C32" s="31">
        <v>1</v>
      </c>
    </row>
    <row r="33" spans="1:3" ht="15.75">
      <c r="A33" s="14">
        <v>29</v>
      </c>
      <c r="B33" s="15" t="s">
        <v>30</v>
      </c>
      <c r="C33" s="31">
        <v>1</v>
      </c>
    </row>
    <row r="34" spans="1:3" ht="15.75">
      <c r="A34" s="14">
        <v>30</v>
      </c>
      <c r="B34" s="15" t="s">
        <v>207</v>
      </c>
      <c r="C34" s="31">
        <v>1</v>
      </c>
    </row>
    <row r="35" spans="1:3" ht="15.75">
      <c r="A35" s="14">
        <v>31</v>
      </c>
      <c r="B35" s="15" t="s">
        <v>251</v>
      </c>
      <c r="C35" s="31">
        <v>1</v>
      </c>
    </row>
    <row r="36" spans="1:3" ht="15.75">
      <c r="A36" s="14">
        <v>32</v>
      </c>
      <c r="B36" s="15" t="s">
        <v>72</v>
      </c>
      <c r="C36" s="31">
        <v>1</v>
      </c>
    </row>
    <row r="37" spans="1:3" ht="15.75">
      <c r="A37" s="14">
        <v>33</v>
      </c>
      <c r="B37" s="15" t="s">
        <v>198</v>
      </c>
      <c r="C37" s="31">
        <v>1</v>
      </c>
    </row>
    <row r="38" spans="1:3" ht="15.75">
      <c r="A38" s="14">
        <v>34</v>
      </c>
      <c r="B38" s="15" t="s">
        <v>141</v>
      </c>
      <c r="C38" s="31">
        <v>1</v>
      </c>
    </row>
    <row r="39" spans="1:3" ht="15.75">
      <c r="A39" s="14">
        <v>35</v>
      </c>
      <c r="B39" s="15" t="s">
        <v>172</v>
      </c>
      <c r="C39" s="31">
        <v>1</v>
      </c>
    </row>
    <row r="40" spans="1:3" ht="15.75">
      <c r="A40" s="14">
        <v>36</v>
      </c>
      <c r="B40" s="15" t="s">
        <v>167</v>
      </c>
      <c r="C40" s="31">
        <v>1</v>
      </c>
    </row>
    <row r="41" spans="1:3" ht="15.75">
      <c r="A41" s="14">
        <v>37</v>
      </c>
      <c r="B41" s="15" t="s">
        <v>17</v>
      </c>
      <c r="C41" s="31">
        <v>1</v>
      </c>
    </row>
    <row r="42" spans="1:3" ht="15.75">
      <c r="A42" s="14">
        <v>38</v>
      </c>
      <c r="B42" s="15" t="s">
        <v>126</v>
      </c>
      <c r="C42" s="31">
        <v>1</v>
      </c>
    </row>
    <row r="43" spans="1:3" ht="15.75">
      <c r="A43" s="16">
        <v>39</v>
      </c>
      <c r="B43" s="17" t="s">
        <v>45</v>
      </c>
      <c r="C43" s="32">
        <v>1</v>
      </c>
    </row>
    <row r="44" ht="12.75">
      <c r="C44" s="2">
        <f>SUM(C5:C43)</f>
        <v>134</v>
      </c>
    </row>
  </sheetData>
  <sheetProtection/>
  <autoFilter ref="A4:C4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2017-06-07T20:33:27Z</dcterms:modified>
  <cp:category/>
  <cp:version/>
  <cp:contentType/>
  <cp:contentStatus/>
</cp:coreProperties>
</file>