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'Individuale'!$A$3:$I$64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<sst xmlns="http://schemas.openxmlformats.org/spreadsheetml/2006/main" count="282" uniqueCount="160">
  <si>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</si>
  <si>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</si>
  <si>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</si>
  <si>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</si>
  <si>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</si>
  <si>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</si>
  <si>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</si>
  <si>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</si>
  <si>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</si>
  <si>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</si>
  <si>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</si>
  <si>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M35</t>
  </si>
  <si>
    <t>M60</t>
  </si>
  <si>
    <t>M40</t>
  </si>
  <si>
    <t>M45</t>
  </si>
  <si>
    <t>M55</t>
  </si>
  <si>
    <t>M50</t>
  </si>
  <si>
    <t>Lamiri</t>
  </si>
  <si>
    <t>Mahmmed</t>
  </si>
  <si>
    <t>ASS. Ecomaratona dei Marsi</t>
  </si>
  <si>
    <t>Walter</t>
  </si>
  <si>
    <t>G.S. Marsica Avezzano</t>
  </si>
  <si>
    <t>Podistica Luco dei marsi</t>
  </si>
  <si>
    <t>Vincenzo</t>
  </si>
  <si>
    <t>Marco</t>
  </si>
  <si>
    <t>Opoa Plus Ultra</t>
  </si>
  <si>
    <t>Cambise</t>
  </si>
  <si>
    <t>Franco</t>
  </si>
  <si>
    <t>Mario</t>
  </si>
  <si>
    <t>Savina</t>
  </si>
  <si>
    <t>Fabio</t>
  </si>
  <si>
    <t>Foot Works Roma</t>
  </si>
  <si>
    <t>Consolati</t>
  </si>
  <si>
    <t>Buongiovanni</t>
  </si>
  <si>
    <t>Danilo</t>
  </si>
  <si>
    <t>Tufani</t>
  </si>
  <si>
    <t>Roberto</t>
  </si>
  <si>
    <t>Rifondazione Podistica</t>
  </si>
  <si>
    <t>Lisciani</t>
  </si>
  <si>
    <t>Gabriele</t>
  </si>
  <si>
    <t>Podistica Avezzano</t>
  </si>
  <si>
    <t>Gabrielli</t>
  </si>
  <si>
    <t>Elisa</t>
  </si>
  <si>
    <t>Atl. Val Tavo</t>
  </si>
  <si>
    <t>Petrei</t>
  </si>
  <si>
    <t>Virginia</t>
  </si>
  <si>
    <t>Atletica Teramo</t>
  </si>
  <si>
    <t>Atletica Lagos dei Marsi</t>
  </si>
  <si>
    <t>Massimiani</t>
  </si>
  <si>
    <t>Gaetano</t>
  </si>
  <si>
    <t>Bianchi</t>
  </si>
  <si>
    <t>Di Giamberardino</t>
  </si>
  <si>
    <t>Domenico</t>
  </si>
  <si>
    <t>Francesco</t>
  </si>
  <si>
    <t>Giovanni</t>
  </si>
  <si>
    <t>Sandro</t>
  </si>
  <si>
    <t>Laurini</t>
  </si>
  <si>
    <t>Maurizio</t>
  </si>
  <si>
    <t>Gaetani</t>
  </si>
  <si>
    <t>Libero</t>
  </si>
  <si>
    <t>Sbardella</t>
  </si>
  <si>
    <t>Croce</t>
  </si>
  <si>
    <t>Luigi</t>
  </si>
  <si>
    <t>M65</t>
  </si>
  <si>
    <t>GS Celano</t>
  </si>
  <si>
    <t>Piperni</t>
  </si>
  <si>
    <t>Enrico</t>
  </si>
  <si>
    <t>Paponetti</t>
  </si>
  <si>
    <t>Cesira</t>
  </si>
  <si>
    <t>Fernando</t>
  </si>
  <si>
    <t>Di Salvatore</t>
  </si>
  <si>
    <t>Alvise</t>
  </si>
  <si>
    <t>De Angelis</t>
  </si>
  <si>
    <t>Remo</t>
  </si>
  <si>
    <t>M70</t>
  </si>
  <si>
    <t>Barile</t>
  </si>
  <si>
    <t>Olivieri</t>
  </si>
  <si>
    <t>Guerrino</t>
  </si>
  <si>
    <t>Luciani</t>
  </si>
  <si>
    <t>Zarini</t>
  </si>
  <si>
    <t>Ermanno</t>
  </si>
  <si>
    <t>Fantozzi</t>
  </si>
  <si>
    <t>Petricola</t>
  </si>
  <si>
    <t>Sandrina</t>
  </si>
  <si>
    <t>ASD Forza Maggiore</t>
  </si>
  <si>
    <t>Proietti</t>
  </si>
  <si>
    <t>Lettieri</t>
  </si>
  <si>
    <t>Carolina</t>
  </si>
  <si>
    <t>Alessandra</t>
  </si>
  <si>
    <t>Alessandro</t>
  </si>
  <si>
    <t>Cat Sport Roma</t>
  </si>
  <si>
    <t>Stefano</t>
  </si>
  <si>
    <t>Primavera</t>
  </si>
  <si>
    <t>Fast web</t>
  </si>
  <si>
    <t>Enzo</t>
  </si>
  <si>
    <t>Antonelli</t>
  </si>
  <si>
    <t>Paola</t>
  </si>
  <si>
    <t>Martorelli</t>
  </si>
  <si>
    <t>Giustino</t>
  </si>
  <si>
    <t>Puglielli</t>
  </si>
  <si>
    <t>Pasqualino</t>
  </si>
  <si>
    <t>Atl. Piacenza</t>
  </si>
  <si>
    <t>Claudio</t>
  </si>
  <si>
    <t>D'Alessandro</t>
  </si>
  <si>
    <t>Monia</t>
  </si>
  <si>
    <t>Liberati</t>
  </si>
  <si>
    <t>Settevendemmie</t>
  </si>
  <si>
    <t>Santilli</t>
  </si>
  <si>
    <t>M75</t>
  </si>
  <si>
    <t>Pagnani</t>
  </si>
  <si>
    <t>Taglieri</t>
  </si>
  <si>
    <t>Perrozzi</t>
  </si>
  <si>
    <t>Gianfranco</t>
  </si>
  <si>
    <t>Lancia</t>
  </si>
  <si>
    <t>Di Natale</t>
  </si>
  <si>
    <t>Simplicio</t>
  </si>
  <si>
    <t>De Simone</t>
  </si>
  <si>
    <t>Patrizia</t>
  </si>
  <si>
    <t>Cicchinelli</t>
  </si>
  <si>
    <t>Ferraro</t>
  </si>
  <si>
    <t>Fiamme Gialle G. Simone</t>
  </si>
  <si>
    <t>Amabrini</t>
  </si>
  <si>
    <t>Camarra</t>
  </si>
  <si>
    <t>F18-34</t>
  </si>
  <si>
    <t>TM23</t>
  </si>
  <si>
    <t>F35-44</t>
  </si>
  <si>
    <t>Curzi</t>
  </si>
  <si>
    <t>Am. Villa Pamphili</t>
  </si>
  <si>
    <t>Di Giorgio</t>
  </si>
  <si>
    <t>Baldassarre</t>
  </si>
  <si>
    <t>Guido</t>
  </si>
  <si>
    <t>Tinarelli</t>
  </si>
  <si>
    <t>Romolo</t>
  </si>
  <si>
    <t>Di salvatore</t>
  </si>
  <si>
    <t>Luca</t>
  </si>
  <si>
    <t>Di pippo</t>
  </si>
  <si>
    <t>Marconi</t>
  </si>
  <si>
    <t>Cichella</t>
  </si>
  <si>
    <t>Lucio</t>
  </si>
  <si>
    <t>UISP Raiano</t>
  </si>
  <si>
    <t>Catracchia</t>
  </si>
  <si>
    <t>Leonello</t>
  </si>
  <si>
    <t>Simmel Colleferro</t>
  </si>
  <si>
    <t>Villa de sanctis</t>
  </si>
  <si>
    <t>Simona</t>
  </si>
  <si>
    <t>Running Evolution Colonna</t>
  </si>
  <si>
    <t>D'Alberto</t>
  </si>
  <si>
    <t>Pasquale</t>
  </si>
  <si>
    <t>F55 e oltre</t>
  </si>
  <si>
    <t>Di Clavio</t>
  </si>
  <si>
    <t>Gianni Luca</t>
  </si>
  <si>
    <t>F45-54</t>
  </si>
  <si>
    <t>Lobene</t>
  </si>
  <si>
    <t>Dessi</t>
  </si>
  <si>
    <t>Romano</t>
  </si>
  <si>
    <t>Polidoro</t>
  </si>
  <si>
    <t>Salvatore</t>
  </si>
  <si>
    <r>
      <t xml:space="preserve">Trofeo San Domenico di Cocullo </t>
    </r>
    <r>
      <rPr>
        <i/>
        <sz val="14"/>
        <rFont val="Arial"/>
        <family val="2"/>
      </rPr>
      <t>8ª edizione</t>
    </r>
  </si>
  <si>
    <t>Cocullo (AQ) Italia - Martedì 16/08/2011</t>
  </si>
  <si>
    <t>A.S.D. Podistica Solidarietà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</si>
</sst>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5" fillId="3" borderId="3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3" borderId="3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1" fontId="3" fillId="3" borderId="4" xfId="0" applyNumberFormat="1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165" fontId="12" fillId="4" borderId="5" xfId="0" applyNumberFormat="1" applyFont="1" applyFill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12" fillId="4" borderId="5" xfId="0" applyFont="1" applyFill="1" applyBorder="1" applyAlignment="1">
      <alignment vertical="center"/>
    </xf>
    <xf numFmtId="0" fontId="12" fillId="4" borderId="5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21" fontId="0" fillId="0" borderId="4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21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21" fontId="0" fillId="0" borderId="6" xfId="0" applyNumberFormat="1" applyFont="1" applyBorder="1" applyAlignment="1">
      <alignment horizontal="center" vertical="center"/>
    </xf>
    <xf numFmtId="21" fontId="12" fillId="4" borderId="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1">
      <pane ySplit="3" topLeftCell="BM4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19" t="s">
        <v>157</v>
      </c>
      <c r="B1" s="19"/>
      <c r="C1" s="19"/>
      <c r="D1" s="19"/>
      <c r="E1" s="19"/>
      <c r="F1" s="19"/>
      <c r="G1" s="19"/>
      <c r="H1" s="19"/>
      <c r="I1" s="19"/>
    </row>
    <row r="2" spans="1:9" ht="24.75" customHeight="1">
      <c r="A2" s="28" t="s">
        <v>158</v>
      </c>
      <c r="B2" s="28"/>
      <c r="C2" s="28"/>
      <c r="D2" s="28"/>
      <c r="E2" s="28"/>
      <c r="F2" s="28"/>
      <c r="G2" s="28"/>
      <c r="H2" s="3" t="s">
        <v>0</v>
      </c>
      <c r="I2" s="4">
        <v>10</v>
      </c>
    </row>
    <row r="3" spans="1:9" ht="37.5" customHeight="1">
      <c r="A3" s="22" t="s">
        <v>1</v>
      </c>
      <c r="B3" s="23" t="s">
        <v>2</v>
      </c>
      <c r="C3" s="24" t="s">
        <v>3</v>
      </c>
      <c r="D3" s="24" t="s">
        <v>4</v>
      </c>
      <c r="E3" s="25" t="s">
        <v>5</v>
      </c>
      <c r="F3" s="26" t="s">
        <v>6</v>
      </c>
      <c r="G3" s="26" t="s">
        <v>7</v>
      </c>
      <c r="H3" s="27" t="s">
        <v>8</v>
      </c>
      <c r="I3" s="27" t="s">
        <v>9</v>
      </c>
    </row>
    <row r="4" spans="1:9" s="6" customFormat="1" ht="15" customHeight="1">
      <c r="A4" s="10">
        <v>1</v>
      </c>
      <c r="B4" s="36" t="s">
        <v>17</v>
      </c>
      <c r="C4" s="36" t="s">
        <v>18</v>
      </c>
      <c r="D4" s="37" t="s">
        <v>11</v>
      </c>
      <c r="E4" s="36" t="s">
        <v>19</v>
      </c>
      <c r="F4" s="38">
        <v>0.0228125</v>
      </c>
      <c r="G4" s="10" t="str">
        <f aca="true" t="shared" si="0" ref="G4:G64">TEXT(INT((HOUR(F4)*3600+MINUTE(F4)*60+SECOND(F4))/$I$2/60),"0")&amp;"."&amp;TEXT(MOD((HOUR(F4)*3600+MINUTE(F4)*60+SECOND(F4))/$I$2,60),"00")&amp;"/km"</f>
        <v>3.17/km</v>
      </c>
      <c r="H4" s="13">
        <f aca="true" t="shared" si="1" ref="H4:H31">F4-$F$4</f>
        <v>0</v>
      </c>
      <c r="I4" s="13">
        <f>F4-INDEX($F$4:$F$121,MATCH(D4,$D$4:$D$121,0))</f>
        <v>0</v>
      </c>
    </row>
    <row r="5" spans="1:9" s="6" customFormat="1" ht="15" customHeight="1">
      <c r="A5" s="11">
        <v>2</v>
      </c>
      <c r="B5" s="39" t="s">
        <v>75</v>
      </c>
      <c r="C5" s="39" t="s">
        <v>89</v>
      </c>
      <c r="D5" s="40" t="s">
        <v>14</v>
      </c>
      <c r="E5" s="39" t="s">
        <v>21</v>
      </c>
      <c r="F5" s="41">
        <v>0.023310185185185187</v>
      </c>
      <c r="G5" s="11" t="str">
        <f t="shared" si="0"/>
        <v>3.21/km</v>
      </c>
      <c r="H5" s="14">
        <f t="shared" si="1"/>
        <v>0.0004976851851851878</v>
      </c>
      <c r="I5" s="14">
        <f>F5-INDEX($F$4:$F$121,MATCH(D5,$D$4:$D$121,0))</f>
        <v>0</v>
      </c>
    </row>
    <row r="6" spans="1:9" s="6" customFormat="1" ht="15" customHeight="1">
      <c r="A6" s="11">
        <v>3</v>
      </c>
      <c r="B6" s="39" t="s">
        <v>118</v>
      </c>
      <c r="C6" s="39" t="s">
        <v>91</v>
      </c>
      <c r="D6" s="40" t="s">
        <v>11</v>
      </c>
      <c r="E6" s="39" t="s">
        <v>21</v>
      </c>
      <c r="F6" s="41">
        <v>0.024537037037037038</v>
      </c>
      <c r="G6" s="11" t="str">
        <f t="shared" si="0"/>
        <v>3.32/km</v>
      </c>
      <c r="H6" s="14">
        <f t="shared" si="1"/>
        <v>0.0017245370370370383</v>
      </c>
      <c r="I6" s="14">
        <f>F6-INDEX($F$4:$F$121,MATCH(D6,$D$4:$D$121,0))</f>
        <v>0.0017245370370370383</v>
      </c>
    </row>
    <row r="7" spans="1:9" s="6" customFormat="1" ht="15" customHeight="1">
      <c r="A7" s="11">
        <v>4</v>
      </c>
      <c r="B7" s="39" t="s">
        <v>119</v>
      </c>
      <c r="C7" s="39" t="s">
        <v>24</v>
      </c>
      <c r="D7" s="40" t="s">
        <v>11</v>
      </c>
      <c r="E7" s="39" t="s">
        <v>120</v>
      </c>
      <c r="F7" s="41">
        <v>0.02487268518518519</v>
      </c>
      <c r="G7" s="11" t="str">
        <f t="shared" si="0"/>
        <v>3.35/km</v>
      </c>
      <c r="H7" s="14">
        <f t="shared" si="1"/>
        <v>0.002060185185185189</v>
      </c>
      <c r="I7" s="14">
        <f>F7-INDEX($F$4:$F$121,MATCH(D7,$D$4:$D$121,0))</f>
        <v>0.002060185185185189</v>
      </c>
    </row>
    <row r="8" spans="1:9" s="6" customFormat="1" ht="15" customHeight="1">
      <c r="A8" s="11">
        <v>5</v>
      </c>
      <c r="B8" s="39" t="s">
        <v>26</v>
      </c>
      <c r="C8" s="39" t="s">
        <v>27</v>
      </c>
      <c r="D8" s="40" t="s">
        <v>13</v>
      </c>
      <c r="E8" s="39" t="s">
        <v>25</v>
      </c>
      <c r="F8" s="41">
        <v>0.02508101851851852</v>
      </c>
      <c r="G8" s="11" t="str">
        <f t="shared" si="0"/>
        <v>3.37/km</v>
      </c>
      <c r="H8" s="14">
        <f t="shared" si="1"/>
        <v>0.0022685185185185204</v>
      </c>
      <c r="I8" s="14">
        <f>F8-INDEX($F$4:$F$121,MATCH(D8,$D$4:$D$121,0))</f>
        <v>0</v>
      </c>
    </row>
    <row r="9" spans="1:9" s="6" customFormat="1" ht="15" customHeight="1">
      <c r="A9" s="11">
        <v>6</v>
      </c>
      <c r="B9" s="39" t="s">
        <v>29</v>
      </c>
      <c r="C9" s="39" t="s">
        <v>30</v>
      </c>
      <c r="D9" s="40" t="s">
        <v>16</v>
      </c>
      <c r="E9" s="39" t="s">
        <v>31</v>
      </c>
      <c r="F9" s="41">
        <v>0.026006944444444447</v>
      </c>
      <c r="G9" s="11" t="str">
        <f t="shared" si="0"/>
        <v>3.45/km</v>
      </c>
      <c r="H9" s="14">
        <f t="shared" si="1"/>
        <v>0.0031944444444444477</v>
      </c>
      <c r="I9" s="14">
        <f>F9-INDEX($F$4:$F$121,MATCH(D9,$D$4:$D$121,0))</f>
        <v>0</v>
      </c>
    </row>
    <row r="10" spans="1:9" s="6" customFormat="1" ht="15" customHeight="1">
      <c r="A10" s="11">
        <v>7</v>
      </c>
      <c r="B10" s="39" t="s">
        <v>35</v>
      </c>
      <c r="C10" s="39" t="s">
        <v>36</v>
      </c>
      <c r="D10" s="40" t="s">
        <v>13</v>
      </c>
      <c r="E10" s="39" t="s">
        <v>37</v>
      </c>
      <c r="F10" s="41">
        <v>0.026099537037037036</v>
      </c>
      <c r="G10" s="11" t="str">
        <f t="shared" si="0"/>
        <v>3.46/km</v>
      </c>
      <c r="H10" s="14">
        <f t="shared" si="1"/>
        <v>0.0032870370370370362</v>
      </c>
      <c r="I10" s="14">
        <f>F10-INDEX($F$4:$F$121,MATCH(D10,$D$4:$D$121,0))</f>
        <v>0.0010185185185185158</v>
      </c>
    </row>
    <row r="11" spans="1:9" s="6" customFormat="1" ht="15" customHeight="1">
      <c r="A11" s="11">
        <v>8</v>
      </c>
      <c r="B11" s="39" t="s">
        <v>121</v>
      </c>
      <c r="C11" s="39" t="s">
        <v>30</v>
      </c>
      <c r="D11" s="40" t="s">
        <v>11</v>
      </c>
      <c r="E11" s="39" t="s">
        <v>21</v>
      </c>
      <c r="F11" s="41">
        <v>0.026168981481481477</v>
      </c>
      <c r="G11" s="11" t="str">
        <f t="shared" si="0"/>
        <v>3.46/km</v>
      </c>
      <c r="H11" s="14">
        <f t="shared" si="1"/>
        <v>0.0033564814814814777</v>
      </c>
      <c r="I11" s="14">
        <f>F11-INDEX($F$4:$F$121,MATCH(D11,$D$4:$D$121,0))</f>
        <v>0.0033564814814814777</v>
      </c>
    </row>
    <row r="12" spans="1:9" s="6" customFormat="1" ht="15" customHeight="1">
      <c r="A12" s="11">
        <v>9</v>
      </c>
      <c r="B12" s="39" t="s">
        <v>33</v>
      </c>
      <c r="C12" s="39" t="s">
        <v>34</v>
      </c>
      <c r="D12" s="40" t="s">
        <v>11</v>
      </c>
      <c r="E12" s="39" t="s">
        <v>21</v>
      </c>
      <c r="F12" s="41">
        <v>0.02621527777777778</v>
      </c>
      <c r="G12" s="11" t="str">
        <f t="shared" si="0"/>
        <v>3.47/km</v>
      </c>
      <c r="H12" s="14">
        <f t="shared" si="1"/>
        <v>0.003402777777777779</v>
      </c>
      <c r="I12" s="14">
        <f>F12-INDEX($F$4:$F$121,MATCH(D12,$D$4:$D$121,0))</f>
        <v>0.003402777777777779</v>
      </c>
    </row>
    <row r="13" spans="1:9" s="6" customFormat="1" ht="15" customHeight="1">
      <c r="A13" s="11">
        <v>10</v>
      </c>
      <c r="B13" s="39" t="s">
        <v>122</v>
      </c>
      <c r="C13" s="39" t="s">
        <v>20</v>
      </c>
      <c r="D13" s="40" t="s">
        <v>15</v>
      </c>
      <c r="E13" s="39" t="s">
        <v>59</v>
      </c>
      <c r="F13" s="41">
        <v>0.026516203703703698</v>
      </c>
      <c r="G13" s="11" t="str">
        <f t="shared" si="0"/>
        <v>3.49/km</v>
      </c>
      <c r="H13" s="14">
        <f t="shared" si="1"/>
        <v>0.0037037037037036986</v>
      </c>
      <c r="I13" s="14">
        <f>F13-INDEX($F$4:$F$121,MATCH(D13,$D$4:$D$121,0))</f>
        <v>0</v>
      </c>
    </row>
    <row r="14" spans="1:9" s="6" customFormat="1" ht="15" customHeight="1">
      <c r="A14" s="11">
        <v>11</v>
      </c>
      <c r="B14" s="39" t="s">
        <v>110</v>
      </c>
      <c r="C14" s="39" t="s">
        <v>94</v>
      </c>
      <c r="D14" s="40" t="s">
        <v>15</v>
      </c>
      <c r="E14" s="39" t="s">
        <v>25</v>
      </c>
      <c r="F14" s="41">
        <v>0.02665509259259259</v>
      </c>
      <c r="G14" s="11" t="str">
        <f t="shared" si="0"/>
        <v>3.50/km</v>
      </c>
      <c r="H14" s="14">
        <f t="shared" si="1"/>
        <v>0.003842592592592592</v>
      </c>
      <c r="I14" s="14">
        <f>F14-INDEX($F$4:$F$121,MATCH(D14,$D$4:$D$121,0))</f>
        <v>0.00013888888888889325</v>
      </c>
    </row>
    <row r="15" spans="1:9" s="6" customFormat="1" ht="15" customHeight="1">
      <c r="A15" s="11">
        <v>12</v>
      </c>
      <c r="B15" s="39" t="s">
        <v>111</v>
      </c>
      <c r="C15" s="39" t="s">
        <v>112</v>
      </c>
      <c r="D15" s="40" t="s">
        <v>13</v>
      </c>
      <c r="E15" s="39" t="s">
        <v>25</v>
      </c>
      <c r="F15" s="41">
        <v>0.026712962962962966</v>
      </c>
      <c r="G15" s="11" t="str">
        <f t="shared" si="0"/>
        <v>3.51/km</v>
      </c>
      <c r="H15" s="14">
        <f t="shared" si="1"/>
        <v>0.0039004629629629667</v>
      </c>
      <c r="I15" s="14">
        <f>F15-INDEX($F$4:$F$121,MATCH(D15,$D$4:$D$121,0))</f>
        <v>0.0016319444444444463</v>
      </c>
    </row>
    <row r="16" spans="1:9" s="6" customFormat="1" ht="15" customHeight="1">
      <c r="A16" s="11">
        <v>13</v>
      </c>
      <c r="B16" s="39" t="s">
        <v>38</v>
      </c>
      <c r="C16" s="39" t="s">
        <v>39</v>
      </c>
      <c r="D16" s="40" t="s">
        <v>16</v>
      </c>
      <c r="E16" s="39" t="s">
        <v>21</v>
      </c>
      <c r="F16" s="41">
        <v>0.026724537037037036</v>
      </c>
      <c r="G16" s="11" t="str">
        <f t="shared" si="0"/>
        <v>3.51/km</v>
      </c>
      <c r="H16" s="14">
        <f t="shared" si="1"/>
        <v>0.003912037037037037</v>
      </c>
      <c r="I16" s="14">
        <f>F16-INDEX($F$4:$F$121,MATCH(D16,$D$4:$D$121,0))</f>
        <v>0.0007175925925925891</v>
      </c>
    </row>
    <row r="17" spans="1:9" s="6" customFormat="1" ht="15" customHeight="1">
      <c r="A17" s="11">
        <v>14</v>
      </c>
      <c r="B17" s="39" t="s">
        <v>51</v>
      </c>
      <c r="C17" s="39" t="s">
        <v>52</v>
      </c>
      <c r="D17" s="40" t="s">
        <v>13</v>
      </c>
      <c r="E17" s="39" t="s">
        <v>22</v>
      </c>
      <c r="F17" s="41">
        <v>0.02710648148148148</v>
      </c>
      <c r="G17" s="11" t="str">
        <f t="shared" si="0"/>
        <v>3.54/km</v>
      </c>
      <c r="H17" s="14">
        <f t="shared" si="1"/>
        <v>0.004293981481481482</v>
      </c>
      <c r="I17" s="14">
        <f>F17-INDEX($F$4:$F$121,MATCH(D17,$D$4:$D$121,0))</f>
        <v>0.0020254629629629615</v>
      </c>
    </row>
    <row r="18" spans="1:9" s="6" customFormat="1" ht="15" customHeight="1">
      <c r="A18" s="11">
        <v>15</v>
      </c>
      <c r="B18" s="39" t="s">
        <v>44</v>
      </c>
      <c r="C18" s="39" t="s">
        <v>45</v>
      </c>
      <c r="D18" s="40" t="s">
        <v>123</v>
      </c>
      <c r="E18" s="39" t="s">
        <v>46</v>
      </c>
      <c r="F18" s="41">
        <v>0.02802083333333333</v>
      </c>
      <c r="G18" s="11" t="str">
        <f t="shared" si="0"/>
        <v>4.02/km</v>
      </c>
      <c r="H18" s="14">
        <f t="shared" si="1"/>
        <v>0.005208333333333332</v>
      </c>
      <c r="I18" s="14">
        <f>F18-INDEX($F$4:$F$121,MATCH(D18,$D$4:$D$121,0))</f>
        <v>0</v>
      </c>
    </row>
    <row r="19" spans="1:9" s="6" customFormat="1" ht="15" customHeight="1">
      <c r="A19" s="11">
        <v>16</v>
      </c>
      <c r="B19" s="39" t="s">
        <v>48</v>
      </c>
      <c r="C19" s="39" t="s">
        <v>49</v>
      </c>
      <c r="D19" s="40" t="s">
        <v>14</v>
      </c>
      <c r="E19" s="39" t="s">
        <v>25</v>
      </c>
      <c r="F19" s="41">
        <v>0.028449074074074075</v>
      </c>
      <c r="G19" s="11" t="str">
        <f t="shared" si="0"/>
        <v>4.06/km</v>
      </c>
      <c r="H19" s="14">
        <f t="shared" si="1"/>
        <v>0.005636574074074075</v>
      </c>
      <c r="I19" s="14">
        <f>F19-INDEX($F$4:$F$121,MATCH(D19,$D$4:$D$121,0))</f>
        <v>0.005138888888888887</v>
      </c>
    </row>
    <row r="20" spans="1:9" s="6" customFormat="1" ht="15" customHeight="1">
      <c r="A20" s="11">
        <v>17</v>
      </c>
      <c r="B20" s="39" t="s">
        <v>97</v>
      </c>
      <c r="C20" s="39" t="s">
        <v>98</v>
      </c>
      <c r="D20" s="40" t="s">
        <v>124</v>
      </c>
      <c r="E20" s="39" t="s">
        <v>21</v>
      </c>
      <c r="F20" s="41">
        <v>0.028657407407407406</v>
      </c>
      <c r="G20" s="11" t="str">
        <f t="shared" si="0"/>
        <v>4.08/km</v>
      </c>
      <c r="H20" s="14">
        <f t="shared" si="1"/>
        <v>0.005844907407407406</v>
      </c>
      <c r="I20" s="14">
        <f>F20-INDEX($F$4:$F$121,MATCH(D20,$D$4:$D$121,0))</f>
        <v>0</v>
      </c>
    </row>
    <row r="21" spans="1:9" s="6" customFormat="1" ht="15" customHeight="1">
      <c r="A21" s="11">
        <v>18</v>
      </c>
      <c r="B21" s="39" t="s">
        <v>41</v>
      </c>
      <c r="C21" s="39" t="s">
        <v>42</v>
      </c>
      <c r="D21" s="40" t="s">
        <v>125</v>
      </c>
      <c r="E21" s="39" t="s">
        <v>43</v>
      </c>
      <c r="F21" s="41">
        <v>0.028761574074074075</v>
      </c>
      <c r="G21" s="11" t="str">
        <f t="shared" si="0"/>
        <v>4.09/km</v>
      </c>
      <c r="H21" s="14">
        <f t="shared" si="1"/>
        <v>0.005949074074074075</v>
      </c>
      <c r="I21" s="14">
        <f>F21-INDEX($F$4:$F$121,MATCH(D21,$D$4:$D$121,0))</f>
        <v>0</v>
      </c>
    </row>
    <row r="22" spans="1:9" s="6" customFormat="1" ht="15" customHeight="1">
      <c r="A22" s="11">
        <v>19</v>
      </c>
      <c r="B22" s="39" t="s">
        <v>56</v>
      </c>
      <c r="C22" s="39" t="s">
        <v>57</v>
      </c>
      <c r="D22" s="40" t="s">
        <v>15</v>
      </c>
      <c r="E22" s="39" t="s">
        <v>21</v>
      </c>
      <c r="F22" s="41">
        <v>0.0290162037037037</v>
      </c>
      <c r="G22" s="11" t="str">
        <f t="shared" si="0"/>
        <v>4.11/km</v>
      </c>
      <c r="H22" s="14">
        <f t="shared" si="1"/>
        <v>0.006203703703703701</v>
      </c>
      <c r="I22" s="14">
        <f>F22-INDEX($F$4:$F$121,MATCH(D22,$D$4:$D$121,0))</f>
        <v>0.0025000000000000022</v>
      </c>
    </row>
    <row r="23" spans="1:9" s="6" customFormat="1" ht="15" customHeight="1">
      <c r="A23" s="11">
        <v>20</v>
      </c>
      <c r="B23" s="39" t="s">
        <v>126</v>
      </c>
      <c r="C23" s="39" t="s">
        <v>55</v>
      </c>
      <c r="D23" s="40" t="s">
        <v>15</v>
      </c>
      <c r="E23" s="39" t="s">
        <v>127</v>
      </c>
      <c r="F23" s="41">
        <v>0.02925925925925926</v>
      </c>
      <c r="G23" s="11" t="str">
        <f t="shared" si="0"/>
        <v>4.13/km</v>
      </c>
      <c r="H23" s="14">
        <f t="shared" si="1"/>
        <v>0.00644675925925926</v>
      </c>
      <c r="I23" s="14">
        <f>F23-INDEX($F$4:$F$121,MATCH(D23,$D$4:$D$121,0))</f>
        <v>0.002743055555555561</v>
      </c>
    </row>
    <row r="24" spans="1:9" s="6" customFormat="1" ht="15" customHeight="1">
      <c r="A24" s="11">
        <v>21</v>
      </c>
      <c r="B24" s="39" t="s">
        <v>128</v>
      </c>
      <c r="C24" s="39" t="s">
        <v>23</v>
      </c>
      <c r="D24" s="40" t="s">
        <v>11</v>
      </c>
      <c r="E24" s="39" t="s">
        <v>21</v>
      </c>
      <c r="F24" s="41">
        <v>0.02952546296296296</v>
      </c>
      <c r="G24" s="11" t="str">
        <f t="shared" si="0"/>
        <v>4.15/km</v>
      </c>
      <c r="H24" s="14">
        <f t="shared" si="1"/>
        <v>0.006712962962962962</v>
      </c>
      <c r="I24" s="14">
        <f>F24-INDEX($F$4:$F$121,MATCH(D24,$D$4:$D$121,0))</f>
        <v>0.006712962962962962</v>
      </c>
    </row>
    <row r="25" spans="1:9" s="6" customFormat="1" ht="15" customHeight="1">
      <c r="A25" s="11">
        <v>22</v>
      </c>
      <c r="B25" s="39" t="s">
        <v>95</v>
      </c>
      <c r="C25" s="39" t="s">
        <v>96</v>
      </c>
      <c r="D25" s="40" t="s">
        <v>125</v>
      </c>
      <c r="E25" s="39" t="s">
        <v>25</v>
      </c>
      <c r="F25" s="41">
        <v>0.02954861111111111</v>
      </c>
      <c r="G25" s="11" t="str">
        <f t="shared" si="0"/>
        <v>4.15/km</v>
      </c>
      <c r="H25" s="14">
        <f t="shared" si="1"/>
        <v>0.006736111111111109</v>
      </c>
      <c r="I25" s="14">
        <f>F25-INDEX($F$4:$F$121,MATCH(D25,$D$4:$D$121,0))</f>
        <v>0.000787037037037034</v>
      </c>
    </row>
    <row r="26" spans="1:9" s="6" customFormat="1" ht="15" customHeight="1">
      <c r="A26" s="11">
        <v>23</v>
      </c>
      <c r="B26" s="39" t="s">
        <v>92</v>
      </c>
      <c r="C26" s="39" t="s">
        <v>54</v>
      </c>
      <c r="D26" s="40" t="s">
        <v>124</v>
      </c>
      <c r="E26" s="39" t="s">
        <v>93</v>
      </c>
      <c r="F26" s="41">
        <v>0.02954861111111111</v>
      </c>
      <c r="G26" s="11" t="str">
        <f t="shared" si="0"/>
        <v>4.15/km</v>
      </c>
      <c r="H26" s="14">
        <f t="shared" si="1"/>
        <v>0.006736111111111109</v>
      </c>
      <c r="I26" s="14">
        <f>F26-INDEX($F$4:$F$121,MATCH(D26,$D$4:$D$121,0))</f>
        <v>0.0008912037037037031</v>
      </c>
    </row>
    <row r="27" spans="1:9" s="7" customFormat="1" ht="15" customHeight="1">
      <c r="A27" s="11">
        <v>24</v>
      </c>
      <c r="B27" s="39" t="s">
        <v>107</v>
      </c>
      <c r="C27" s="39" t="s">
        <v>23</v>
      </c>
      <c r="D27" s="40" t="s">
        <v>124</v>
      </c>
      <c r="E27" s="39" t="s">
        <v>59</v>
      </c>
      <c r="F27" s="41">
        <v>0.030219907407407407</v>
      </c>
      <c r="G27" s="11" t="str">
        <f t="shared" si="0"/>
        <v>4.21/km</v>
      </c>
      <c r="H27" s="14">
        <f t="shared" si="1"/>
        <v>0.007407407407407408</v>
      </c>
      <c r="I27" s="14">
        <f>F27-INDEX($F$4:$F$121,MATCH(D27,$D$4:$D$121,0))</f>
        <v>0.0015625000000000014</v>
      </c>
    </row>
    <row r="28" spans="1:9" s="6" customFormat="1" ht="15" customHeight="1">
      <c r="A28" s="11">
        <v>25</v>
      </c>
      <c r="B28" s="39" t="s">
        <v>129</v>
      </c>
      <c r="C28" s="39" t="s">
        <v>130</v>
      </c>
      <c r="D28" s="40" t="s">
        <v>14</v>
      </c>
      <c r="E28" s="39" t="s">
        <v>22</v>
      </c>
      <c r="F28" s="41">
        <v>0.030393518518518518</v>
      </c>
      <c r="G28" s="11" t="str">
        <f t="shared" si="0"/>
        <v>4.23/km</v>
      </c>
      <c r="H28" s="14">
        <f t="shared" si="1"/>
        <v>0.007581018518518518</v>
      </c>
      <c r="I28" s="14">
        <f>F28-INDEX($F$4:$F$121,MATCH(D28,$D$4:$D$121,0))</f>
        <v>0.00708333333333333</v>
      </c>
    </row>
    <row r="29" spans="1:9" s="6" customFormat="1" ht="15" customHeight="1">
      <c r="A29" s="11">
        <v>26</v>
      </c>
      <c r="B29" s="39" t="s">
        <v>99</v>
      </c>
      <c r="C29" s="39" t="s">
        <v>100</v>
      </c>
      <c r="D29" s="40" t="s">
        <v>16</v>
      </c>
      <c r="E29" s="39" t="s">
        <v>101</v>
      </c>
      <c r="F29" s="41">
        <v>0.030833333333333334</v>
      </c>
      <c r="G29" s="11" t="str">
        <f t="shared" si="0"/>
        <v>4.26/km</v>
      </c>
      <c r="H29" s="14">
        <f t="shared" si="1"/>
        <v>0.008020833333333335</v>
      </c>
      <c r="I29" s="14">
        <f>F29-INDEX($F$4:$F$121,MATCH(D29,$D$4:$D$121,0))</f>
        <v>0.004826388888888887</v>
      </c>
    </row>
    <row r="30" spans="1:9" s="6" customFormat="1" ht="15" customHeight="1">
      <c r="A30" s="11">
        <v>27</v>
      </c>
      <c r="B30" s="39" t="s">
        <v>113</v>
      </c>
      <c r="C30" s="39" t="s">
        <v>23</v>
      </c>
      <c r="D30" s="40" t="s">
        <v>16</v>
      </c>
      <c r="E30" s="39" t="s">
        <v>25</v>
      </c>
      <c r="F30" s="41">
        <v>0.030868055555555555</v>
      </c>
      <c r="G30" s="11" t="str">
        <f t="shared" si="0"/>
        <v>4.27/km</v>
      </c>
      <c r="H30" s="14">
        <f t="shared" si="1"/>
        <v>0.008055555555555555</v>
      </c>
      <c r="I30" s="14">
        <f>F30-INDEX($F$4:$F$121,MATCH(D30,$D$4:$D$121,0))</f>
        <v>0.004861111111111108</v>
      </c>
    </row>
    <row r="31" spans="1:9" s="6" customFormat="1" ht="15" customHeight="1">
      <c r="A31" s="11">
        <v>28</v>
      </c>
      <c r="B31" s="39" t="s">
        <v>114</v>
      </c>
      <c r="C31" s="39" t="s">
        <v>115</v>
      </c>
      <c r="D31" s="40" t="s">
        <v>15</v>
      </c>
      <c r="E31" s="39" t="s">
        <v>25</v>
      </c>
      <c r="F31" s="41">
        <v>0.03108796296296296</v>
      </c>
      <c r="G31" s="11" t="str">
        <f t="shared" si="0"/>
        <v>4.29/km</v>
      </c>
      <c r="H31" s="14">
        <f t="shared" si="1"/>
        <v>0.00827546296296296</v>
      </c>
      <c r="I31" s="14">
        <f>F31-INDEX($F$4:$F$121,MATCH(D31,$D$4:$D$121,0))</f>
        <v>0.0045717592592592615</v>
      </c>
    </row>
    <row r="32" spans="1:9" s="6" customFormat="1" ht="15" customHeight="1">
      <c r="A32" s="11">
        <v>29</v>
      </c>
      <c r="B32" s="39" t="s">
        <v>106</v>
      </c>
      <c r="C32" s="39" t="s">
        <v>49</v>
      </c>
      <c r="D32" s="40" t="s">
        <v>12</v>
      </c>
      <c r="E32" s="39" t="s">
        <v>22</v>
      </c>
      <c r="F32" s="41">
        <v>0.031180555555555555</v>
      </c>
      <c r="G32" s="11" t="str">
        <f t="shared" si="0"/>
        <v>4.29/km</v>
      </c>
      <c r="H32" s="14">
        <f aca="true" t="shared" si="2" ref="H32:H64">F32-$F$4</f>
        <v>0.008368055555555556</v>
      </c>
      <c r="I32" s="14">
        <f>F32-INDEX($F$4:$F$121,MATCH(D32,$D$4:$D$121,0))</f>
        <v>0</v>
      </c>
    </row>
    <row r="33" spans="1:9" s="6" customFormat="1" ht="15" customHeight="1">
      <c r="A33" s="11">
        <v>30</v>
      </c>
      <c r="B33" s="39" t="s">
        <v>103</v>
      </c>
      <c r="C33" s="39" t="s">
        <v>104</v>
      </c>
      <c r="D33" s="40" t="s">
        <v>125</v>
      </c>
      <c r="E33" s="39" t="s">
        <v>21</v>
      </c>
      <c r="F33" s="41">
        <v>0.03146990740740741</v>
      </c>
      <c r="G33" s="11" t="str">
        <f t="shared" si="0"/>
        <v>4.32/km</v>
      </c>
      <c r="H33" s="14">
        <f t="shared" si="2"/>
        <v>0.008657407407407412</v>
      </c>
      <c r="I33" s="14">
        <f>F33-INDEX($F$4:$F$121,MATCH(D33,$D$4:$D$121,0))</f>
        <v>0.002708333333333337</v>
      </c>
    </row>
    <row r="34" spans="1:9" s="6" customFormat="1" ht="15" customHeight="1">
      <c r="A34" s="11">
        <v>31</v>
      </c>
      <c r="B34" s="39" t="s">
        <v>131</v>
      </c>
      <c r="C34" s="39" t="s">
        <v>132</v>
      </c>
      <c r="D34" s="40" t="s">
        <v>14</v>
      </c>
      <c r="E34" s="39" t="s">
        <v>25</v>
      </c>
      <c r="F34" s="41">
        <v>0.03172453703703703</v>
      </c>
      <c r="G34" s="11" t="str">
        <f t="shared" si="0"/>
        <v>4.34/km</v>
      </c>
      <c r="H34" s="14">
        <f t="shared" si="2"/>
        <v>0.00891203703703703</v>
      </c>
      <c r="I34" s="14">
        <f>F34-INDEX($F$4:$F$121,MATCH(D34,$D$4:$D$121,0))</f>
        <v>0.008414351851851843</v>
      </c>
    </row>
    <row r="35" spans="1:9" s="6" customFormat="1" ht="15" customHeight="1">
      <c r="A35" s="11">
        <v>32</v>
      </c>
      <c r="B35" s="39" t="s">
        <v>58</v>
      </c>
      <c r="C35" s="39" t="s">
        <v>53</v>
      </c>
      <c r="D35" s="40" t="s">
        <v>14</v>
      </c>
      <c r="E35" s="39" t="s">
        <v>25</v>
      </c>
      <c r="F35" s="41">
        <v>0.03172453703703703</v>
      </c>
      <c r="G35" s="11" t="str">
        <f t="shared" si="0"/>
        <v>4.34/km</v>
      </c>
      <c r="H35" s="14">
        <f t="shared" si="2"/>
        <v>0.00891203703703703</v>
      </c>
      <c r="I35" s="14">
        <f>F35-INDEX($F$4:$F$121,MATCH(D35,$D$4:$D$121,0))</f>
        <v>0.008414351851851843</v>
      </c>
    </row>
    <row r="36" spans="1:9" s="6" customFormat="1" ht="15" customHeight="1">
      <c r="A36" s="11">
        <v>33</v>
      </c>
      <c r="B36" s="39" t="s">
        <v>60</v>
      </c>
      <c r="C36" s="39" t="s">
        <v>28</v>
      </c>
      <c r="D36" s="40" t="s">
        <v>15</v>
      </c>
      <c r="E36" s="39" t="s">
        <v>25</v>
      </c>
      <c r="F36" s="41">
        <v>0.031782407407407405</v>
      </c>
      <c r="G36" s="11" t="str">
        <f t="shared" si="0"/>
        <v>4.35/km</v>
      </c>
      <c r="H36" s="14">
        <f t="shared" si="2"/>
        <v>0.008969907407407406</v>
      </c>
      <c r="I36" s="14">
        <f>F36-INDEX($F$4:$F$121,MATCH(D36,$D$4:$D$121,0))</f>
        <v>0.005266203703703707</v>
      </c>
    </row>
    <row r="37" spans="1:9" s="6" customFormat="1" ht="15" customHeight="1">
      <c r="A37" s="11">
        <v>34</v>
      </c>
      <c r="B37" s="39" t="s">
        <v>67</v>
      </c>
      <c r="C37" s="39" t="s">
        <v>68</v>
      </c>
      <c r="D37" s="40" t="s">
        <v>125</v>
      </c>
      <c r="E37" s="39" t="s">
        <v>25</v>
      </c>
      <c r="F37" s="41">
        <v>0.03231481481481482</v>
      </c>
      <c r="G37" s="11" t="str">
        <f t="shared" si="0"/>
        <v>4.39/km</v>
      </c>
      <c r="H37" s="14">
        <f t="shared" si="2"/>
        <v>0.009502314814814818</v>
      </c>
      <c r="I37" s="14">
        <f>F37-INDEX($F$4:$F$121,MATCH(D37,$D$4:$D$121,0))</f>
        <v>0.0035532407407407422</v>
      </c>
    </row>
    <row r="38" spans="1:9" s="6" customFormat="1" ht="15" customHeight="1">
      <c r="A38" s="11">
        <v>35</v>
      </c>
      <c r="B38" s="39" t="s">
        <v>61</v>
      </c>
      <c r="C38" s="39" t="s">
        <v>62</v>
      </c>
      <c r="D38" s="40" t="s">
        <v>63</v>
      </c>
      <c r="E38" s="39" t="s">
        <v>21</v>
      </c>
      <c r="F38" s="41">
        <v>0.032326388888888884</v>
      </c>
      <c r="G38" s="11" t="str">
        <f t="shared" si="0"/>
        <v>4.39/km</v>
      </c>
      <c r="H38" s="14">
        <f t="shared" si="2"/>
        <v>0.009513888888888884</v>
      </c>
      <c r="I38" s="14">
        <f>F38-INDEX($F$4:$F$121,MATCH(D38,$D$4:$D$121,0))</f>
        <v>0</v>
      </c>
    </row>
    <row r="39" spans="1:9" s="6" customFormat="1" ht="15" customHeight="1">
      <c r="A39" s="11">
        <v>36</v>
      </c>
      <c r="B39" s="39" t="s">
        <v>65</v>
      </c>
      <c r="C39" s="39" t="s">
        <v>66</v>
      </c>
      <c r="D39" s="40" t="s">
        <v>12</v>
      </c>
      <c r="E39" s="39" t="s">
        <v>64</v>
      </c>
      <c r="F39" s="41">
        <v>0.03234953703703704</v>
      </c>
      <c r="G39" s="11" t="str">
        <f t="shared" si="0"/>
        <v>4.40/km</v>
      </c>
      <c r="H39" s="14">
        <f t="shared" si="2"/>
        <v>0.009537037037037038</v>
      </c>
      <c r="I39" s="14">
        <f>F39-INDEX($F$4:$F$121,MATCH(D39,$D$4:$D$121,0))</f>
        <v>0.0011689814814814826</v>
      </c>
    </row>
    <row r="40" spans="1:9" s="6" customFormat="1" ht="15" customHeight="1">
      <c r="A40" s="11">
        <v>37</v>
      </c>
      <c r="B40" s="39" t="s">
        <v>32</v>
      </c>
      <c r="C40" s="39" t="s">
        <v>102</v>
      </c>
      <c r="D40" s="40" t="s">
        <v>14</v>
      </c>
      <c r="E40" s="39" t="s">
        <v>59</v>
      </c>
      <c r="F40" s="41">
        <v>0.032372685185185185</v>
      </c>
      <c r="G40" s="11" t="str">
        <f t="shared" si="0"/>
        <v>4.40/km</v>
      </c>
      <c r="H40" s="14">
        <f t="shared" si="2"/>
        <v>0.009560185185185185</v>
      </c>
      <c r="I40" s="14">
        <f>F40-INDEX($F$4:$F$121,MATCH(D40,$D$4:$D$121,0))</f>
        <v>0.009062499999999998</v>
      </c>
    </row>
    <row r="41" spans="1:9" s="6" customFormat="1" ht="15" customHeight="1">
      <c r="A41" s="11">
        <v>38</v>
      </c>
      <c r="B41" s="39" t="s">
        <v>105</v>
      </c>
      <c r="C41" s="39" t="s">
        <v>88</v>
      </c>
      <c r="D41" s="40" t="s">
        <v>123</v>
      </c>
      <c r="E41" s="39" t="s">
        <v>21</v>
      </c>
      <c r="F41" s="41">
        <v>0.03246527777777778</v>
      </c>
      <c r="G41" s="11" t="str">
        <f t="shared" si="0"/>
        <v>4.41/km</v>
      </c>
      <c r="H41" s="14">
        <f t="shared" si="2"/>
        <v>0.009652777777777781</v>
      </c>
      <c r="I41" s="14">
        <f>F41-INDEX($F$4:$F$121,MATCH(D41,$D$4:$D$121,0))</f>
        <v>0.004444444444444449</v>
      </c>
    </row>
    <row r="42" spans="1:9" s="6" customFormat="1" ht="15" customHeight="1">
      <c r="A42" s="11">
        <v>39</v>
      </c>
      <c r="B42" s="39" t="s">
        <v>133</v>
      </c>
      <c r="C42" s="39" t="s">
        <v>134</v>
      </c>
      <c r="D42" s="40" t="s">
        <v>123</v>
      </c>
      <c r="E42" s="39" t="s">
        <v>25</v>
      </c>
      <c r="F42" s="41">
        <v>0.03344907407407407</v>
      </c>
      <c r="G42" s="11" t="str">
        <f t="shared" si="0"/>
        <v>4.49/km</v>
      </c>
      <c r="H42" s="14">
        <f t="shared" si="2"/>
        <v>0.010636574074074069</v>
      </c>
      <c r="I42" s="14">
        <f>F42-INDEX($F$4:$F$121,MATCH(D42,$D$4:$D$121,0))</f>
        <v>0.005428240740740737</v>
      </c>
    </row>
    <row r="43" spans="1:9" s="6" customFormat="1" ht="15" customHeight="1">
      <c r="A43" s="11">
        <v>40</v>
      </c>
      <c r="B43" s="39" t="s">
        <v>135</v>
      </c>
      <c r="C43" s="39" t="s">
        <v>54</v>
      </c>
      <c r="D43" s="40" t="s">
        <v>13</v>
      </c>
      <c r="E43" s="39" t="s">
        <v>59</v>
      </c>
      <c r="F43" s="41">
        <v>0.03391203703703704</v>
      </c>
      <c r="G43" s="11" t="str">
        <f t="shared" si="0"/>
        <v>4.53/km</v>
      </c>
      <c r="H43" s="14">
        <f t="shared" si="2"/>
        <v>0.01109953703703704</v>
      </c>
      <c r="I43" s="14">
        <f>F43-INDEX($F$4:$F$121,MATCH(D43,$D$4:$D$121,0))</f>
        <v>0.00883101851851852</v>
      </c>
    </row>
    <row r="44" spans="1:9" s="6" customFormat="1" ht="15" customHeight="1">
      <c r="A44" s="11">
        <v>41</v>
      </c>
      <c r="B44" s="39" t="s">
        <v>136</v>
      </c>
      <c r="C44" s="39" t="s">
        <v>66</v>
      </c>
      <c r="D44" s="40" t="s">
        <v>16</v>
      </c>
      <c r="E44" s="39" t="s">
        <v>25</v>
      </c>
      <c r="F44" s="41">
        <v>0.03405092592592592</v>
      </c>
      <c r="G44" s="11" t="str">
        <f t="shared" si="0"/>
        <v>4.54/km</v>
      </c>
      <c r="H44" s="14">
        <f t="shared" si="2"/>
        <v>0.011238425925925923</v>
      </c>
      <c r="I44" s="14">
        <f>F44-INDEX($F$4:$F$121,MATCH(D44,$D$4:$D$121,0))</f>
        <v>0.008043981481481475</v>
      </c>
    </row>
    <row r="45" spans="1:9" s="6" customFormat="1" ht="15" customHeight="1">
      <c r="A45" s="11">
        <v>42</v>
      </c>
      <c r="B45" s="39" t="s">
        <v>137</v>
      </c>
      <c r="C45" s="39" t="s">
        <v>138</v>
      </c>
      <c r="D45" s="40" t="s">
        <v>15</v>
      </c>
      <c r="E45" s="39" t="s">
        <v>139</v>
      </c>
      <c r="F45" s="41">
        <v>0.034212962962962966</v>
      </c>
      <c r="G45" s="11" t="str">
        <f t="shared" si="0"/>
        <v>4.56/km</v>
      </c>
      <c r="H45" s="14">
        <f t="shared" si="2"/>
        <v>0.011400462962962966</v>
      </c>
      <c r="I45" s="14">
        <f>F45-INDEX($F$4:$F$121,MATCH(D45,$D$4:$D$121,0))</f>
        <v>0.007696759259259268</v>
      </c>
    </row>
    <row r="46" spans="1:9" s="6" customFormat="1" ht="15" customHeight="1">
      <c r="A46" s="11">
        <v>43</v>
      </c>
      <c r="B46" s="39" t="s">
        <v>50</v>
      </c>
      <c r="C46" s="39" t="s">
        <v>117</v>
      </c>
      <c r="D46" s="40" t="s">
        <v>125</v>
      </c>
      <c r="E46" s="39" t="s">
        <v>25</v>
      </c>
      <c r="F46" s="41">
        <v>0.03429398148148148</v>
      </c>
      <c r="G46" s="11" t="str">
        <f t="shared" si="0"/>
        <v>4.56/km</v>
      </c>
      <c r="H46" s="14">
        <f t="shared" si="2"/>
        <v>0.011481481481481481</v>
      </c>
      <c r="I46" s="14">
        <f>F46-INDEX($F$4:$F$121,MATCH(D46,$D$4:$D$121,0))</f>
        <v>0.005532407407407406</v>
      </c>
    </row>
    <row r="47" spans="1:9" s="6" customFormat="1" ht="15" customHeight="1">
      <c r="A47" s="11">
        <v>44</v>
      </c>
      <c r="B47" s="39" t="s">
        <v>140</v>
      </c>
      <c r="C47" s="39" t="s">
        <v>141</v>
      </c>
      <c r="D47" s="40" t="s">
        <v>63</v>
      </c>
      <c r="E47" s="39" t="s">
        <v>142</v>
      </c>
      <c r="F47" s="41">
        <v>0.0343287037037037</v>
      </c>
      <c r="G47" s="11" t="str">
        <f t="shared" si="0"/>
        <v>4.57/km</v>
      </c>
      <c r="H47" s="14">
        <f t="shared" si="2"/>
        <v>0.011516203703703702</v>
      </c>
      <c r="I47" s="14">
        <f>F47-INDEX($F$4:$F$121,MATCH(D47,$D$4:$D$121,0))</f>
        <v>0.002002314814814818</v>
      </c>
    </row>
    <row r="48" spans="1:9" s="6" customFormat="1" ht="15" customHeight="1">
      <c r="A48" s="11">
        <v>45</v>
      </c>
      <c r="B48" s="39" t="s">
        <v>72</v>
      </c>
      <c r="C48" s="39" t="s">
        <v>73</v>
      </c>
      <c r="D48" s="40" t="s">
        <v>74</v>
      </c>
      <c r="E48" s="39" t="s">
        <v>40</v>
      </c>
      <c r="F48" s="41">
        <v>0.03487268518518519</v>
      </c>
      <c r="G48" s="11" t="str">
        <f t="shared" si="0"/>
        <v>5.01/km</v>
      </c>
      <c r="H48" s="14">
        <f t="shared" si="2"/>
        <v>0.012060185185185188</v>
      </c>
      <c r="I48" s="14">
        <f>F48-INDEX($F$4:$F$121,MATCH(D48,$D$4:$D$121,0))</f>
        <v>0</v>
      </c>
    </row>
    <row r="49" spans="1:9" s="6" customFormat="1" ht="15" customHeight="1">
      <c r="A49" s="11">
        <v>46</v>
      </c>
      <c r="B49" s="39" t="s">
        <v>70</v>
      </c>
      <c r="C49" s="39" t="s">
        <v>71</v>
      </c>
      <c r="D49" s="40" t="s">
        <v>16</v>
      </c>
      <c r="E49" s="39" t="s">
        <v>25</v>
      </c>
      <c r="F49" s="41">
        <v>0.03517361111111111</v>
      </c>
      <c r="G49" s="11" t="str">
        <f t="shared" si="0"/>
        <v>5.04/km</v>
      </c>
      <c r="H49" s="14">
        <f t="shared" si="2"/>
        <v>0.012361111111111107</v>
      </c>
      <c r="I49" s="14">
        <f>F49-INDEX($F$4:$F$121,MATCH(D49,$D$4:$D$121,0))</f>
        <v>0.00916666666666666</v>
      </c>
    </row>
    <row r="50" spans="1:9" s="6" customFormat="1" ht="15" customHeight="1">
      <c r="A50" s="11">
        <v>47</v>
      </c>
      <c r="B50" s="39" t="s">
        <v>119</v>
      </c>
      <c r="C50" s="39" t="s">
        <v>52</v>
      </c>
      <c r="D50" s="40" t="s">
        <v>16</v>
      </c>
      <c r="E50" s="39" t="s">
        <v>143</v>
      </c>
      <c r="F50" s="41">
        <v>0.03648148148148148</v>
      </c>
      <c r="G50" s="11" t="str">
        <f t="shared" si="0"/>
        <v>5.15/km</v>
      </c>
      <c r="H50" s="14">
        <f t="shared" si="2"/>
        <v>0.013668981481481483</v>
      </c>
      <c r="I50" s="14">
        <f>F50-INDEX($F$4:$F$121,MATCH(D50,$D$4:$D$121,0))</f>
        <v>0.010474537037037036</v>
      </c>
    </row>
    <row r="51" spans="1:9" s="6" customFormat="1" ht="15" customHeight="1">
      <c r="A51" s="11">
        <v>48</v>
      </c>
      <c r="B51" s="39" t="s">
        <v>76</v>
      </c>
      <c r="C51" s="39" t="s">
        <v>77</v>
      </c>
      <c r="D51" s="40" t="s">
        <v>63</v>
      </c>
      <c r="E51" s="39" t="s">
        <v>40</v>
      </c>
      <c r="F51" s="41">
        <v>0.036597222222222225</v>
      </c>
      <c r="G51" s="11" t="str">
        <f t="shared" si="0"/>
        <v>5.16/km</v>
      </c>
      <c r="H51" s="14">
        <f t="shared" si="2"/>
        <v>0.013784722222222226</v>
      </c>
      <c r="I51" s="14">
        <f>F51-INDEX($F$4:$F$121,MATCH(D51,$D$4:$D$121,0))</f>
        <v>0.004270833333333342</v>
      </c>
    </row>
    <row r="52" spans="1:9" s="6" customFormat="1" ht="15" customHeight="1">
      <c r="A52" s="11">
        <v>49</v>
      </c>
      <c r="B52" s="39" t="s">
        <v>78</v>
      </c>
      <c r="C52" s="39" t="s">
        <v>52</v>
      </c>
      <c r="D52" s="40" t="s">
        <v>16</v>
      </c>
      <c r="E52" s="39" t="s">
        <v>25</v>
      </c>
      <c r="F52" s="41">
        <v>0.03692129629629629</v>
      </c>
      <c r="G52" s="11" t="str">
        <f t="shared" si="0"/>
        <v>5.19/km</v>
      </c>
      <c r="H52" s="14">
        <f t="shared" si="2"/>
        <v>0.014108796296296293</v>
      </c>
      <c r="I52" s="14">
        <f>F52-INDEX($F$4:$F$121,MATCH(D52,$D$4:$D$121,0))</f>
        <v>0.010914351851851845</v>
      </c>
    </row>
    <row r="53" spans="1:9" s="8" customFormat="1" ht="15" customHeight="1">
      <c r="A53" s="11">
        <v>50</v>
      </c>
      <c r="B53" s="39" t="s">
        <v>116</v>
      </c>
      <c r="C53" s="39" t="s">
        <v>144</v>
      </c>
      <c r="D53" s="40" t="s">
        <v>125</v>
      </c>
      <c r="E53" s="39" t="s">
        <v>145</v>
      </c>
      <c r="F53" s="41">
        <v>0.037175925925925925</v>
      </c>
      <c r="G53" s="11" t="str">
        <f t="shared" si="0"/>
        <v>5.21/km</v>
      </c>
      <c r="H53" s="14">
        <f t="shared" si="2"/>
        <v>0.014363425925925925</v>
      </c>
      <c r="I53" s="14">
        <f>F53-INDEX($F$4:$F$121,MATCH(D53,$D$4:$D$121,0))</f>
        <v>0.00841435185185185</v>
      </c>
    </row>
    <row r="54" spans="1:9" s="6" customFormat="1" ht="15" customHeight="1">
      <c r="A54" s="11">
        <v>51</v>
      </c>
      <c r="B54" s="39" t="s">
        <v>81</v>
      </c>
      <c r="C54" s="39" t="s">
        <v>52</v>
      </c>
      <c r="D54" s="40" t="s">
        <v>15</v>
      </c>
      <c r="E54" s="39" t="s">
        <v>22</v>
      </c>
      <c r="F54" s="41">
        <v>0.0371875</v>
      </c>
      <c r="G54" s="11" t="str">
        <f t="shared" si="0"/>
        <v>5.21/km</v>
      </c>
      <c r="H54" s="14">
        <f t="shared" si="2"/>
        <v>0.014374999999999999</v>
      </c>
      <c r="I54" s="14">
        <f>F54-INDEX($F$4:$F$121,MATCH(D54,$D$4:$D$121,0))</f>
        <v>0.0106712962962963</v>
      </c>
    </row>
    <row r="55" spans="1:9" s="6" customFormat="1" ht="15" customHeight="1">
      <c r="A55" s="11">
        <v>52</v>
      </c>
      <c r="B55" s="39" t="s">
        <v>79</v>
      </c>
      <c r="C55" s="39" t="s">
        <v>80</v>
      </c>
      <c r="D55" s="40" t="s">
        <v>63</v>
      </c>
      <c r="E55" s="39" t="s">
        <v>47</v>
      </c>
      <c r="F55" s="41">
        <v>0.03831018518518518</v>
      </c>
      <c r="G55" s="11" t="str">
        <f t="shared" si="0"/>
        <v>5.31/km</v>
      </c>
      <c r="H55" s="14">
        <f t="shared" si="2"/>
        <v>0.015497685185185184</v>
      </c>
      <c r="I55" s="14">
        <f>F55-INDEX($F$4:$F$121,MATCH(D55,$D$4:$D$121,0))</f>
        <v>0.0059837962962962996</v>
      </c>
    </row>
    <row r="56" spans="1:9" s="6" customFormat="1" ht="15" customHeight="1">
      <c r="A56" s="11">
        <v>53</v>
      </c>
      <c r="B56" s="39" t="s">
        <v>146</v>
      </c>
      <c r="C56" s="39" t="s">
        <v>147</v>
      </c>
      <c r="D56" s="40" t="s">
        <v>15</v>
      </c>
      <c r="E56" s="39" t="s">
        <v>139</v>
      </c>
      <c r="F56" s="41">
        <v>0.0391087962962963</v>
      </c>
      <c r="G56" s="11" t="str">
        <f t="shared" si="0"/>
        <v>5.38/km</v>
      </c>
      <c r="H56" s="14">
        <f t="shared" si="2"/>
        <v>0.016296296296296302</v>
      </c>
      <c r="I56" s="14">
        <f>F56-INDEX($F$4:$F$121,MATCH(D56,$D$4:$D$121,0))</f>
        <v>0.012592592592592603</v>
      </c>
    </row>
    <row r="57" spans="1:9" s="6" customFormat="1" ht="15" customHeight="1">
      <c r="A57" s="11">
        <v>54</v>
      </c>
      <c r="B57" s="39" t="s">
        <v>82</v>
      </c>
      <c r="C57" s="39" t="s">
        <v>83</v>
      </c>
      <c r="D57" s="40" t="s">
        <v>148</v>
      </c>
      <c r="E57" s="39" t="s">
        <v>84</v>
      </c>
      <c r="F57" s="41">
        <v>0.041678240740740745</v>
      </c>
      <c r="G57" s="11" t="str">
        <f t="shared" si="0"/>
        <v>6.00/km</v>
      </c>
      <c r="H57" s="14">
        <f t="shared" si="2"/>
        <v>0.018865740740740745</v>
      </c>
      <c r="I57" s="14">
        <f>F57-INDEX($F$4:$F$121,MATCH(D57,$D$4:$D$121,0))</f>
        <v>0</v>
      </c>
    </row>
    <row r="58" spans="1:9" s="6" customFormat="1" ht="15" customHeight="1">
      <c r="A58" s="11">
        <v>55</v>
      </c>
      <c r="B58" s="39" t="s">
        <v>85</v>
      </c>
      <c r="C58" s="39" t="s">
        <v>57</v>
      </c>
      <c r="D58" s="40" t="s">
        <v>12</v>
      </c>
      <c r="E58" s="39" t="s">
        <v>84</v>
      </c>
      <c r="F58" s="41">
        <v>0.043182870370370365</v>
      </c>
      <c r="G58" s="11" t="str">
        <f t="shared" si="0"/>
        <v>6.13/km</v>
      </c>
      <c r="H58" s="14">
        <f t="shared" si="2"/>
        <v>0.020370370370370365</v>
      </c>
      <c r="I58" s="14">
        <f>F58-INDEX($F$4:$F$121,MATCH(D58,$D$4:$D$121,0))</f>
        <v>0.01200231481481481</v>
      </c>
    </row>
    <row r="59" spans="1:9" s="6" customFormat="1" ht="15" customHeight="1">
      <c r="A59" s="11">
        <v>56</v>
      </c>
      <c r="B59" s="39" t="s">
        <v>149</v>
      </c>
      <c r="C59" s="39" t="s">
        <v>150</v>
      </c>
      <c r="D59" s="40" t="s">
        <v>13</v>
      </c>
      <c r="E59" s="39" t="s">
        <v>22</v>
      </c>
      <c r="F59" s="41">
        <v>0.044988425925925925</v>
      </c>
      <c r="G59" s="11" t="str">
        <f t="shared" si="0"/>
        <v>6.29/km</v>
      </c>
      <c r="H59" s="14">
        <f t="shared" si="2"/>
        <v>0.022175925925925925</v>
      </c>
      <c r="I59" s="14">
        <f>F59-INDEX($F$4:$F$121,MATCH(D59,$D$4:$D$121,0))</f>
        <v>0.019907407407407405</v>
      </c>
    </row>
    <row r="60" spans="1:9" s="6" customFormat="1" ht="15" customHeight="1">
      <c r="A60" s="11">
        <v>57</v>
      </c>
      <c r="B60" s="39" t="s">
        <v>86</v>
      </c>
      <c r="C60" s="39" t="s">
        <v>87</v>
      </c>
      <c r="D60" s="40" t="s">
        <v>151</v>
      </c>
      <c r="E60" s="39" t="s">
        <v>25</v>
      </c>
      <c r="F60" s="41">
        <v>0.046481481481481485</v>
      </c>
      <c r="G60" s="11" t="str">
        <f t="shared" si="0"/>
        <v>6.42/km</v>
      </c>
      <c r="H60" s="14">
        <f t="shared" si="2"/>
        <v>0.023668981481481485</v>
      </c>
      <c r="I60" s="14">
        <f>F60-INDEX($F$4:$F$121,MATCH(D60,$D$4:$D$121,0))</f>
        <v>0</v>
      </c>
    </row>
    <row r="61" spans="1:9" s="6" customFormat="1" ht="15" customHeight="1">
      <c r="A61" s="11">
        <v>58</v>
      </c>
      <c r="B61" s="39" t="s">
        <v>152</v>
      </c>
      <c r="C61" s="39" t="s">
        <v>147</v>
      </c>
      <c r="D61" s="40" t="s">
        <v>15</v>
      </c>
      <c r="E61" s="39" t="s">
        <v>25</v>
      </c>
      <c r="F61" s="41">
        <v>0.04652777777777778</v>
      </c>
      <c r="G61" s="11" t="str">
        <f t="shared" si="0"/>
        <v>6.42/km</v>
      </c>
      <c r="H61" s="14">
        <f t="shared" si="2"/>
        <v>0.02371527777777778</v>
      </c>
      <c r="I61" s="14">
        <f>F61-INDEX($F$4:$F$121,MATCH(D61,$D$4:$D$121,0))</f>
        <v>0.02001157407407408</v>
      </c>
    </row>
    <row r="62" spans="1:9" s="6" customFormat="1" ht="15" customHeight="1">
      <c r="A62" s="11">
        <v>59</v>
      </c>
      <c r="B62" s="39" t="s">
        <v>109</v>
      </c>
      <c r="C62" s="39" t="s">
        <v>69</v>
      </c>
      <c r="D62" s="40" t="s">
        <v>15</v>
      </c>
      <c r="E62" s="39" t="s">
        <v>25</v>
      </c>
      <c r="F62" s="41">
        <v>0.04655092592592592</v>
      </c>
      <c r="G62" s="11" t="str">
        <f t="shared" si="0"/>
        <v>6.42/km</v>
      </c>
      <c r="H62" s="14">
        <f t="shared" si="2"/>
        <v>0.02373842592592592</v>
      </c>
      <c r="I62" s="14">
        <f>F62-INDEX($F$4:$F$121,MATCH(D62,$D$4:$D$121,0))</f>
        <v>0.02003472222222222</v>
      </c>
    </row>
    <row r="63" spans="1:9" s="6" customFormat="1" ht="15" customHeight="1">
      <c r="A63" s="29">
        <v>60</v>
      </c>
      <c r="B63" s="34" t="s">
        <v>153</v>
      </c>
      <c r="C63" s="34" t="s">
        <v>154</v>
      </c>
      <c r="D63" s="29" t="s">
        <v>15</v>
      </c>
      <c r="E63" s="34" t="s">
        <v>159</v>
      </c>
      <c r="F63" s="45">
        <v>0.04896990740740741</v>
      </c>
      <c r="G63" s="29" t="str">
        <f t="shared" si="0"/>
        <v>7.03/km</v>
      </c>
      <c r="H63" s="30">
        <f t="shared" si="2"/>
        <v>0.026157407407407414</v>
      </c>
      <c r="I63" s="30">
        <f>F63-INDEX($F$4:$F$121,MATCH(D63,$D$4:$D$121,0))</f>
        <v>0.022453703703703715</v>
      </c>
    </row>
    <row r="64" spans="1:9" s="6" customFormat="1" ht="15" customHeight="1">
      <c r="A64" s="12">
        <v>61</v>
      </c>
      <c r="B64" s="42" t="s">
        <v>155</v>
      </c>
      <c r="C64" s="42" t="s">
        <v>156</v>
      </c>
      <c r="D64" s="43" t="s">
        <v>108</v>
      </c>
      <c r="E64" s="42" t="s">
        <v>90</v>
      </c>
      <c r="F64" s="44">
        <v>0.06583333333333334</v>
      </c>
      <c r="G64" s="12" t="str">
        <f t="shared" si="0"/>
        <v>9.29/km</v>
      </c>
      <c r="H64" s="15">
        <f t="shared" si="2"/>
        <v>0.04302083333333334</v>
      </c>
      <c r="I64" s="15">
        <f>F64-INDEX($F$4:$F$121,MATCH(D64,$D$4:$D$121,0))</f>
        <v>0</v>
      </c>
    </row>
  </sheetData>
  <autoFilter ref="A3:I64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">
      <pane ySplit="3" topLeftCell="BM4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0" t="str">
        <f>Individuale!A1</f>
        <v>Trofeo San Domenico di Cocullo 8ª edizione</v>
      </c>
      <c r="B1" s="20"/>
      <c r="C1" s="20"/>
    </row>
    <row r="2" spans="1:3" ht="33" customHeight="1">
      <c r="A2" s="21" t="str">
        <f>Individuale!A2&amp;" km. "&amp;Individuale!I2</f>
        <v>Cocullo (AQ) Italia - Martedì 16/08/2011 km. 10</v>
      </c>
      <c r="B2" s="21"/>
      <c r="C2" s="21"/>
    </row>
    <row r="3" spans="1:3" ht="24.75" customHeight="1">
      <c r="A3" s="9" t="s">
        <v>1</v>
      </c>
      <c r="B3" s="5" t="s">
        <v>5</v>
      </c>
      <c r="C3" s="5" t="s">
        <v>10</v>
      </c>
    </row>
    <row r="4" spans="1:3" ht="15" customHeight="1">
      <c r="A4" s="10">
        <v>1</v>
      </c>
      <c r="B4" s="16" t="s">
        <v>25</v>
      </c>
      <c r="C4" s="31">
        <v>19</v>
      </c>
    </row>
    <row r="5" spans="1:3" ht="15" customHeight="1">
      <c r="A5" s="11">
        <v>2</v>
      </c>
      <c r="B5" s="17" t="s">
        <v>21</v>
      </c>
      <c r="C5" s="32">
        <v>11</v>
      </c>
    </row>
    <row r="6" spans="1:3" ht="15" customHeight="1">
      <c r="A6" s="11">
        <v>3</v>
      </c>
      <c r="B6" s="17" t="s">
        <v>22</v>
      </c>
      <c r="C6" s="32">
        <v>5</v>
      </c>
    </row>
    <row r="7" spans="1:3" ht="15" customHeight="1">
      <c r="A7" s="11">
        <v>4</v>
      </c>
      <c r="B7" s="17" t="s">
        <v>59</v>
      </c>
      <c r="C7" s="32">
        <v>4</v>
      </c>
    </row>
    <row r="8" spans="1:3" ht="15" customHeight="1">
      <c r="A8" s="11">
        <v>5</v>
      </c>
      <c r="B8" s="17" t="s">
        <v>84</v>
      </c>
      <c r="C8" s="32">
        <v>2</v>
      </c>
    </row>
    <row r="9" spans="1:3" ht="15" customHeight="1">
      <c r="A9" s="11">
        <v>6</v>
      </c>
      <c r="B9" s="17" t="s">
        <v>40</v>
      </c>
      <c r="C9" s="32">
        <v>2</v>
      </c>
    </row>
    <row r="10" spans="1:3" ht="15" customHeight="1">
      <c r="A10" s="11">
        <v>7</v>
      </c>
      <c r="B10" s="17" t="s">
        <v>139</v>
      </c>
      <c r="C10" s="32">
        <v>2</v>
      </c>
    </row>
    <row r="11" spans="1:3" ht="15" customHeight="1">
      <c r="A11" s="11">
        <v>8</v>
      </c>
      <c r="B11" s="17" t="s">
        <v>127</v>
      </c>
      <c r="C11" s="32">
        <v>1</v>
      </c>
    </row>
    <row r="12" spans="1:3" ht="15" customHeight="1">
      <c r="A12" s="11">
        <v>9</v>
      </c>
      <c r="B12" s="17" t="s">
        <v>19</v>
      </c>
      <c r="C12" s="32">
        <v>1</v>
      </c>
    </row>
    <row r="13" spans="1:3" ht="15" customHeight="1">
      <c r="A13" s="11">
        <v>10</v>
      </c>
      <c r="B13" s="17" t="s">
        <v>101</v>
      </c>
      <c r="C13" s="32">
        <v>1</v>
      </c>
    </row>
    <row r="14" spans="1:3" ht="15" customHeight="1">
      <c r="A14" s="11">
        <v>11</v>
      </c>
      <c r="B14" s="17" t="s">
        <v>43</v>
      </c>
      <c r="C14" s="32">
        <v>1</v>
      </c>
    </row>
    <row r="15" spans="1:3" ht="15" customHeight="1">
      <c r="A15" s="11">
        <v>12</v>
      </c>
      <c r="B15" s="17" t="s">
        <v>47</v>
      </c>
      <c r="C15" s="32">
        <v>1</v>
      </c>
    </row>
    <row r="16" spans="1:3" ht="15" customHeight="1">
      <c r="A16" s="11">
        <v>13</v>
      </c>
      <c r="B16" s="17" t="s">
        <v>46</v>
      </c>
      <c r="C16" s="32">
        <v>1</v>
      </c>
    </row>
    <row r="17" spans="1:3" ht="15" customHeight="1">
      <c r="A17" s="11">
        <v>14</v>
      </c>
      <c r="B17" s="17" t="s">
        <v>90</v>
      </c>
      <c r="C17" s="32">
        <v>1</v>
      </c>
    </row>
    <row r="18" spans="1:3" ht="15" customHeight="1">
      <c r="A18" s="11">
        <v>15</v>
      </c>
      <c r="B18" s="17" t="s">
        <v>93</v>
      </c>
      <c r="C18" s="32">
        <v>1</v>
      </c>
    </row>
    <row r="19" spans="1:3" ht="15" customHeight="1">
      <c r="A19" s="11">
        <v>16</v>
      </c>
      <c r="B19" s="17" t="s">
        <v>120</v>
      </c>
      <c r="C19" s="32">
        <v>1</v>
      </c>
    </row>
    <row r="20" spans="1:3" ht="15" customHeight="1">
      <c r="A20" s="11">
        <v>17</v>
      </c>
      <c r="B20" s="17" t="s">
        <v>31</v>
      </c>
      <c r="C20" s="32">
        <v>1</v>
      </c>
    </row>
    <row r="21" spans="1:3" ht="15" customHeight="1">
      <c r="A21" s="11">
        <v>18</v>
      </c>
      <c r="B21" s="17" t="s">
        <v>64</v>
      </c>
      <c r="C21" s="32">
        <v>1</v>
      </c>
    </row>
    <row r="22" spans="1:3" ht="15" customHeight="1">
      <c r="A22" s="29">
        <v>19</v>
      </c>
      <c r="B22" s="34" t="s">
        <v>159</v>
      </c>
      <c r="C22" s="35">
        <v>1</v>
      </c>
    </row>
    <row r="23" spans="1:3" ht="15" customHeight="1">
      <c r="A23" s="11">
        <v>20</v>
      </c>
      <c r="B23" s="17" t="s">
        <v>37</v>
      </c>
      <c r="C23" s="32">
        <v>1</v>
      </c>
    </row>
    <row r="24" spans="1:3" ht="15" customHeight="1">
      <c r="A24" s="11">
        <v>21</v>
      </c>
      <c r="B24" s="17" t="s">
        <v>145</v>
      </c>
      <c r="C24" s="32">
        <v>1</v>
      </c>
    </row>
    <row r="25" spans="1:3" ht="15" customHeight="1">
      <c r="A25" s="11">
        <v>22</v>
      </c>
      <c r="B25" s="17" t="s">
        <v>142</v>
      </c>
      <c r="C25" s="32">
        <v>1</v>
      </c>
    </row>
    <row r="26" spans="1:3" ht="15" customHeight="1">
      <c r="A26" s="12">
        <v>23</v>
      </c>
      <c r="B26" s="18" t="s">
        <v>143</v>
      </c>
      <c r="C26" s="33">
        <v>1</v>
      </c>
    </row>
    <row r="27" ht="12.75">
      <c r="C27" s="2">
        <f>SUM(C4:C26)</f>
        <v>61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2011-09-01T08:14:33Z</dcterms:modified>
  <cp:category/>
  <cp:version/>
  <cp:contentType/>
  <cp:contentStatus/>
</cp:coreProperties>
</file>