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'Individuale'!$A$3:$I$190</definedName>
  </definedNames>
  <calcPr fullCalcOnLoad="1"/>
</workbook>
</file>

<file path=xl/sharedStrings.xml><?xml version="1.0" encoding="utf-8"?>
<sst xmlns="http://schemas.openxmlformats.org/spreadsheetml/2006/main" count="1001" uniqueCount="633">
  <si>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</si>
  <si>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</si>
  <si>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</si>
  <si>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</si>
  <si>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</si>
  <si>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</si>
  <si>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</si>
  <si>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</si>
  <si>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</si>
  <si>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</si>
  <si>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</si>
  <si>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</si>
  <si>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</si>
  <si>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</si>
  <si>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</si>
  <si>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</si>
  <si>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</si>
  <si>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</si>
  <si>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</si>
  <si>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</si>
  <si>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MF35</t>
  </si>
  <si>
    <t>MF40</t>
  </si>
  <si>
    <t>MF50</t>
  </si>
  <si>
    <t>MF45</t>
  </si>
  <si>
    <t>MF55</t>
  </si>
  <si>
    <t>ATLETICA AMATORI VELLETRI</t>
  </si>
  <si>
    <t>TM</t>
  </si>
  <si>
    <t>TF</t>
  </si>
  <si>
    <t>CAT SPORT</t>
  </si>
  <si>
    <t>COLE</t>
  </si>
  <si>
    <t>BRIAN</t>
  </si>
  <si>
    <t>07:30:14</t>
  </si>
  <si>
    <t>BERTONE</t>
  </si>
  <si>
    <t>SILVIO</t>
  </si>
  <si>
    <t>ATLETICA ZERBION</t>
  </si>
  <si>
    <t>07:31:21</t>
  </si>
  <si>
    <t>CROFT</t>
  </si>
  <si>
    <t>DOMINIC</t>
  </si>
  <si>
    <t>07:33:22</t>
  </si>
  <si>
    <t>AZEVEDO</t>
  </si>
  <si>
    <t>JOSE</t>
  </si>
  <si>
    <t>07:39:47</t>
  </si>
  <si>
    <t>VALLEE</t>
  </si>
  <si>
    <t>ALBERT</t>
  </si>
  <si>
    <t>07:47:25</t>
  </si>
  <si>
    <t>GELL</t>
  </si>
  <si>
    <t>COLIN</t>
  </si>
  <si>
    <t>07:50:57</t>
  </si>
  <si>
    <t>SHEPHERD</t>
  </si>
  <si>
    <t>MARK</t>
  </si>
  <si>
    <t>08:01:33</t>
  </si>
  <si>
    <t>RENDALL</t>
  </si>
  <si>
    <t>JULIAN</t>
  </si>
  <si>
    <t>08:07:36</t>
  </si>
  <si>
    <t>HINZE</t>
  </si>
  <si>
    <t>STEFAN</t>
  </si>
  <si>
    <t>08:11:47</t>
  </si>
  <si>
    <t>BENTIVOGLIO</t>
  </si>
  <si>
    <t>ENZO</t>
  </si>
  <si>
    <t>GPM DELLA TOLFA LAIRONE</t>
  </si>
  <si>
    <t>08:12:41</t>
  </si>
  <si>
    <t>MONTAGUE</t>
  </si>
  <si>
    <t>NATHAN</t>
  </si>
  <si>
    <t>08:12:51</t>
  </si>
  <si>
    <t>BINDNER</t>
  </si>
  <si>
    <t>ERIC</t>
  </si>
  <si>
    <t>08:14:33</t>
  </si>
  <si>
    <t>GIUSTI</t>
  </si>
  <si>
    <t>DANIELE</t>
  </si>
  <si>
    <t>AS ATLETICA VINCI</t>
  </si>
  <si>
    <t>08:17:14</t>
  </si>
  <si>
    <t>VENDITTI</t>
  </si>
  <si>
    <t>ROMEO</t>
  </si>
  <si>
    <t>LATINA RUNNERS</t>
  </si>
  <si>
    <t>08:23:23</t>
  </si>
  <si>
    <t>PARIGI</t>
  </si>
  <si>
    <t>FAUSTO</t>
  </si>
  <si>
    <t>ASS PRO SAN PIETRO SANREMO</t>
  </si>
  <si>
    <t>08:23:34</t>
  </si>
  <si>
    <t>MANZARDO</t>
  </si>
  <si>
    <t>FRANCO</t>
  </si>
  <si>
    <t>GS TORTELLINI VOLTAN</t>
  </si>
  <si>
    <t>08:23:40</t>
  </si>
  <si>
    <t>PIROTTA</t>
  </si>
  <si>
    <t>MARIO</t>
  </si>
  <si>
    <t>ASD RUNNERS BERGAMO</t>
  </si>
  <si>
    <t>08:25:28</t>
  </si>
  <si>
    <t>DI SOMMA</t>
  </si>
  <si>
    <t>ANTONIO</t>
  </si>
  <si>
    <t>STUFE DI NERONE</t>
  </si>
  <si>
    <t>08:31:54</t>
  </si>
  <si>
    <t>HOESCHELE</t>
  </si>
  <si>
    <t>JOCHEN</t>
  </si>
  <si>
    <t>08:35:48</t>
  </si>
  <si>
    <t>RANKIN</t>
  </si>
  <si>
    <t>ANDREW MARK</t>
  </si>
  <si>
    <t>08:36:07</t>
  </si>
  <si>
    <t>SMALLS</t>
  </si>
  <si>
    <t>ALLEN</t>
  </si>
  <si>
    <t>ALVAREZ SAINZ</t>
  </si>
  <si>
    <t>RAMON</t>
  </si>
  <si>
    <t>08:41:15</t>
  </si>
  <si>
    <t>MARESCA</t>
  </si>
  <si>
    <t>ANDREA</t>
  </si>
  <si>
    <t>NAPOLI NORD MARATHON</t>
  </si>
  <si>
    <t>08:41:48</t>
  </si>
  <si>
    <t>DE FLORIAN</t>
  </si>
  <si>
    <t>PAOLO</t>
  </si>
  <si>
    <t>US CORNACCI</t>
  </si>
  <si>
    <t>08:43:36</t>
  </si>
  <si>
    <t>TERMITE</t>
  </si>
  <si>
    <t>MASSIMIO</t>
  </si>
  <si>
    <t>ATLETICA MONOPOLI</t>
  </si>
  <si>
    <t>08:48:16</t>
  </si>
  <si>
    <t>BONFANTI</t>
  </si>
  <si>
    <t>AMEDEO</t>
  </si>
  <si>
    <t>08:50:03</t>
  </si>
  <si>
    <t>MARCHESI</t>
  </si>
  <si>
    <t>TIZIANO</t>
  </si>
  <si>
    <t>GRUPPO PODISTICO CASALESE</t>
  </si>
  <si>
    <t>08:51:05</t>
  </si>
  <si>
    <t>FONTANA</t>
  </si>
  <si>
    <t>GIANPAOLO</t>
  </si>
  <si>
    <t>NEW ATHLETICS SULZANO</t>
  </si>
  <si>
    <t>08:51:53</t>
  </si>
  <si>
    <t>PIRRUNG</t>
  </si>
  <si>
    <t>ROY</t>
  </si>
  <si>
    <t>08:55:29</t>
  </si>
  <si>
    <t>CATTANEO</t>
  </si>
  <si>
    <t>MARCO</t>
  </si>
  <si>
    <t>08:58:20</t>
  </si>
  <si>
    <t>PORRO</t>
  </si>
  <si>
    <t>LUIGI</t>
  </si>
  <si>
    <t>ATL. SAN MARCO BUSTO ARSIZIO</t>
  </si>
  <si>
    <t>08:58:22</t>
  </si>
  <si>
    <t>BORDONI</t>
  </si>
  <si>
    <t>CARLUCCIO</t>
  </si>
  <si>
    <t>08:59:37</t>
  </si>
  <si>
    <t>AILLERY</t>
  </si>
  <si>
    <t>PAUL</t>
  </si>
  <si>
    <t>08:59:47</t>
  </si>
  <si>
    <t>LONGOBARDI</t>
  </si>
  <si>
    <t>PIERFRANCESCO</t>
  </si>
  <si>
    <t>ASD NAPOLI WORLD MARATHON</t>
  </si>
  <si>
    <t>09:00:50</t>
  </si>
  <si>
    <t>ARDZIJAUSKAS</t>
  </si>
  <si>
    <t>AIDAS</t>
  </si>
  <si>
    <t>09:01:01</t>
  </si>
  <si>
    <t>TAEGE</t>
  </si>
  <si>
    <t>MICHAEL</t>
  </si>
  <si>
    <t>09:01:06</t>
  </si>
  <si>
    <t>MUGNAINI</t>
  </si>
  <si>
    <t>GIAMPAOLO</t>
  </si>
  <si>
    <t>GS MAIANO</t>
  </si>
  <si>
    <t>09:02:28</t>
  </si>
  <si>
    <t>GRAZYS</t>
  </si>
  <si>
    <t>VYTAUTAS</t>
  </si>
  <si>
    <t>09:06:03</t>
  </si>
  <si>
    <t>COLANTONI</t>
  </si>
  <si>
    <t>SERGIO</t>
  </si>
  <si>
    <t>GMS SUBIACO LEGNAMI COCULO</t>
  </si>
  <si>
    <t>09:07:04</t>
  </si>
  <si>
    <t>CASCELLA</t>
  </si>
  <si>
    <t>VINCENZO</t>
  </si>
  <si>
    <t>BARLETTA SPORTIVA</t>
  </si>
  <si>
    <t>09:07:05</t>
  </si>
  <si>
    <t>TALLARITA</t>
  </si>
  <si>
    <t>PODISTICA BIASOLA</t>
  </si>
  <si>
    <t>09:12:04</t>
  </si>
  <si>
    <t>BENNING</t>
  </si>
  <si>
    <t>NICOLE</t>
  </si>
  <si>
    <t>09:13:48</t>
  </si>
  <si>
    <t>DE LA MATA GARCIA</t>
  </si>
  <si>
    <t>ANGEL MARCOS</t>
  </si>
  <si>
    <t>09:21:42</t>
  </si>
  <si>
    <t>PAVONE</t>
  </si>
  <si>
    <t>FABRIZIO</t>
  </si>
  <si>
    <t>ASD PODISTICA DELLADRIATICO</t>
  </si>
  <si>
    <t>09:24:52</t>
  </si>
  <si>
    <t>MARITATI</t>
  </si>
  <si>
    <t>GIACOMO</t>
  </si>
  <si>
    <t>AMATORI LECCE</t>
  </si>
  <si>
    <t>09:26:04</t>
  </si>
  <si>
    <t>ROMANO</t>
  </si>
  <si>
    <t>RAIMONDO</t>
  </si>
  <si>
    <t>ATLETICA SAN MARCO</t>
  </si>
  <si>
    <t>09:28:07</t>
  </si>
  <si>
    <t>CALANDRA</t>
  </si>
  <si>
    <t>ANGELO</t>
  </si>
  <si>
    <t>ATLETICA TRAINING</t>
  </si>
  <si>
    <t>09:30:56</t>
  </si>
  <si>
    <t>SCOTTI</t>
  </si>
  <si>
    <t>GIUSEPPE</t>
  </si>
  <si>
    <t>ATLETICA 42195 BLU FRIDA</t>
  </si>
  <si>
    <t>09:31:53</t>
  </si>
  <si>
    <t>PICCIONI</t>
  </si>
  <si>
    <t>09:34:49</t>
  </si>
  <si>
    <t>ACCARINO</t>
  </si>
  <si>
    <t>FRANCESCO</t>
  </si>
  <si>
    <t>ATLETICA VILLA DE SANCTIS</t>
  </si>
  <si>
    <t>09:35:15</t>
  </si>
  <si>
    <t>GARELLO</t>
  </si>
  <si>
    <t>GIORGIO</t>
  </si>
  <si>
    <t>FITWALKING CLUB POL ITALIA</t>
  </si>
  <si>
    <t>09:40:59</t>
  </si>
  <si>
    <t>BERTOLI</t>
  </si>
  <si>
    <t>MATTEO</t>
  </si>
  <si>
    <t>ASS. SPORTIVA FREEZONE</t>
  </si>
  <si>
    <t>09:41:57</t>
  </si>
  <si>
    <t>CARBONE</t>
  </si>
  <si>
    <t>MERINO</t>
  </si>
  <si>
    <t>ASD AMATORI VESUVIO</t>
  </si>
  <si>
    <t>09:42:27</t>
  </si>
  <si>
    <t>INTINI</t>
  </si>
  <si>
    <t>VITO</t>
  </si>
  <si>
    <t>ASD AMATORI PUTIGNANO</t>
  </si>
  <si>
    <t>09:50:23</t>
  </si>
  <si>
    <t>FRANCHINI</t>
  </si>
  <si>
    <t>MAURIZIO</t>
  </si>
  <si>
    <t>US. SAN VITTORE OLONA</t>
  </si>
  <si>
    <t>09:50:26</t>
  </si>
  <si>
    <t>ESPOSITO</t>
  </si>
  <si>
    <t>09:50:52</t>
  </si>
  <si>
    <t>FAVONIO</t>
  </si>
  <si>
    <t>AS DIL. DOF. AMATORI TURIBA</t>
  </si>
  <si>
    <t>09:51:53</t>
  </si>
  <si>
    <t>GIROTO</t>
  </si>
  <si>
    <t>OSCAR LUIS</t>
  </si>
  <si>
    <t>09:56:30</t>
  </si>
  <si>
    <t>ISABELLA</t>
  </si>
  <si>
    <t>GIOVANNI</t>
  </si>
  <si>
    <t>PODISTICA ARONA</t>
  </si>
  <si>
    <t>09:56:34</t>
  </si>
  <si>
    <t>ALLOCCA</t>
  </si>
  <si>
    <t>ERASMO</t>
  </si>
  <si>
    <t>09:56:52</t>
  </si>
  <si>
    <t>FRATUS</t>
  </si>
  <si>
    <t>ROSARIO</t>
  </si>
  <si>
    <t>09:58:03</t>
  </si>
  <si>
    <t>PLANCON</t>
  </si>
  <si>
    <t>FRANCK</t>
  </si>
  <si>
    <t>10:03:22</t>
  </si>
  <si>
    <t>TALIANI</t>
  </si>
  <si>
    <t>MASSIMO</t>
  </si>
  <si>
    <t>UISP ABBADIA SAN SALVATORE</t>
  </si>
  <si>
    <t>10:04:13</t>
  </si>
  <si>
    <t>GROSS</t>
  </si>
  <si>
    <t>ANNEMARIE</t>
  </si>
  <si>
    <t>TELMEKOM TEAM SOEDTIROL</t>
  </si>
  <si>
    <t>10:05:49</t>
  </si>
  <si>
    <t>10:07:32</t>
  </si>
  <si>
    <t>STASKEVIZIUS</t>
  </si>
  <si>
    <t>IGNAS</t>
  </si>
  <si>
    <t>10:09:19</t>
  </si>
  <si>
    <t>HUSER</t>
  </si>
  <si>
    <t>PETER</t>
  </si>
  <si>
    <t>10:09:35</t>
  </si>
  <si>
    <t>BARBATO</t>
  </si>
  <si>
    <t>CLAUDIO</t>
  </si>
  <si>
    <t>G.S.A. VENEZIA</t>
  </si>
  <si>
    <t>10:11:10</t>
  </si>
  <si>
    <t>ASCOLI</t>
  </si>
  <si>
    <t>CARLO</t>
  </si>
  <si>
    <t>GS ARCOBALENO</t>
  </si>
  <si>
    <t>10:12:12</t>
  </si>
  <si>
    <t>AUSKALNIS</t>
  </si>
  <si>
    <t>EGIDJUS</t>
  </si>
  <si>
    <t>10:12:39</t>
  </si>
  <si>
    <t>BORELLA</t>
  </si>
  <si>
    <t>SANTO</t>
  </si>
  <si>
    <t>10:14:36</t>
  </si>
  <si>
    <t>CAMPELLI</t>
  </si>
  <si>
    <t>ITALO</t>
  </si>
  <si>
    <t>POLISPORTICA CANDIA ANCONA</t>
  </si>
  <si>
    <t>10:15:12</t>
  </si>
  <si>
    <t>NOBILE</t>
  </si>
  <si>
    <t>10:16:31</t>
  </si>
  <si>
    <t>TORELLI</t>
  </si>
  <si>
    <t>GIOVANNI BATISTA</t>
  </si>
  <si>
    <t>ROMA ROAD RUNNERS CLUB</t>
  </si>
  <si>
    <t>10:18:22</t>
  </si>
  <si>
    <t>ANTONUZZI</t>
  </si>
  <si>
    <t>PIERO</t>
  </si>
  <si>
    <t>ATLETICA MONTE MARIO</t>
  </si>
  <si>
    <t>10:18:25</t>
  </si>
  <si>
    <t>FUBELLI</t>
  </si>
  <si>
    <t>STEFANO</t>
  </si>
  <si>
    <t>10:19:54</t>
  </si>
  <si>
    <t>MENNI</t>
  </si>
  <si>
    <t>FABIO</t>
  </si>
  <si>
    <t>ONDAVERDE ATHLETICS TEAM</t>
  </si>
  <si>
    <t>10:20:46</t>
  </si>
  <si>
    <t>SABATELLA</t>
  </si>
  <si>
    <t>ADALBERTO</t>
  </si>
  <si>
    <t>ASD VILLA DE SANCTIS</t>
  </si>
  <si>
    <t>10:27:42</t>
  </si>
  <si>
    <t>BAGNOLI</t>
  </si>
  <si>
    <t>ASS SP DIL RUNNERS BARBERINO</t>
  </si>
  <si>
    <t>10:28:39</t>
  </si>
  <si>
    <t>GRAZIOSI</t>
  </si>
  <si>
    <t>POL. NUOVA ANTIUM</t>
  </si>
  <si>
    <t>10:30:46</t>
  </si>
  <si>
    <t>BORLENGHI</t>
  </si>
  <si>
    <t>FEDERICO</t>
  </si>
  <si>
    <t>ASD MARATHON CREMONA</t>
  </si>
  <si>
    <t>10:31:47</t>
  </si>
  <si>
    <t>VILLANI</t>
  </si>
  <si>
    <t>GERARDO</t>
  </si>
  <si>
    <t>GRUPPO MARCIATORI UDINESI</t>
  </si>
  <si>
    <t>10:32:39</t>
  </si>
  <si>
    <t>FARQUHARSON</t>
  </si>
  <si>
    <t>ANDREW</t>
  </si>
  <si>
    <t>10:36:17</t>
  </si>
  <si>
    <t>GEREVINI</t>
  </si>
  <si>
    <t>ASD ARREDAMENTI MAIANDI</t>
  </si>
  <si>
    <t>10:37:03</t>
  </si>
  <si>
    <t>CORTINA</t>
  </si>
  <si>
    <t>LUCIANO</t>
  </si>
  <si>
    <t>SOC. POD. ORO FANTASY</t>
  </si>
  <si>
    <t>10:39:29</t>
  </si>
  <si>
    <t>GALLETTO</t>
  </si>
  <si>
    <t>VIRTUS ESTE VALBONA</t>
  </si>
  <si>
    <t>10:42:31</t>
  </si>
  <si>
    <t>VISCARDI</t>
  </si>
  <si>
    <t>10:43:57</t>
  </si>
  <si>
    <t>CANNATA</t>
  </si>
  <si>
    <t>ATL. GIOIA TAURO</t>
  </si>
  <si>
    <t>10:44:17</t>
  </si>
  <si>
    <t>HUBLER</t>
  </si>
  <si>
    <t>CHRISTIAN</t>
  </si>
  <si>
    <t>10:45:53</t>
  </si>
  <si>
    <t>MALACARI</t>
  </si>
  <si>
    <t>GIOVAMBATTISTA</t>
  </si>
  <si>
    <t>10:45:57</t>
  </si>
  <si>
    <t>SPINEDI</t>
  </si>
  <si>
    <t>BRUNO</t>
  </si>
  <si>
    <t>10:47:59</t>
  </si>
  <si>
    <t>DI GIULIO</t>
  </si>
  <si>
    <t>COSIMO</t>
  </si>
  <si>
    <t>ATLETICA AUFIDUS</t>
  </si>
  <si>
    <t>10:53:09</t>
  </si>
  <si>
    <t>LUSI</t>
  </si>
  <si>
    <t>DENIS</t>
  </si>
  <si>
    <t>A.S.D. OPOA TEAM RUNNING TRASACCO</t>
  </si>
  <si>
    <t>10:56:12</t>
  </si>
  <si>
    <t>CARRIERE</t>
  </si>
  <si>
    <t>STEPHANE</t>
  </si>
  <si>
    <t>10:56:38</t>
  </si>
  <si>
    <t>PIRES</t>
  </si>
  <si>
    <t>LUIS</t>
  </si>
  <si>
    <t>10:58:48</t>
  </si>
  <si>
    <t>DALLA SAVINA</t>
  </si>
  <si>
    <t>ACHILLE</t>
  </si>
  <si>
    <t>SPORT E SPORTIVI</t>
  </si>
  <si>
    <t>11:02:42</t>
  </si>
  <si>
    <t>NALESSO</t>
  </si>
  <si>
    <t>ATLETICA ATHLONPADOVA</t>
  </si>
  <si>
    <t>11:05:38</t>
  </si>
  <si>
    <t>RONCHI</t>
  </si>
  <si>
    <t>MASSIMILIANO</t>
  </si>
  <si>
    <t>11:12:16</t>
  </si>
  <si>
    <t>ELIFANI</t>
  </si>
  <si>
    <t>G.S. BANCARI ROMANI</t>
  </si>
  <si>
    <t>11:18:13</t>
  </si>
  <si>
    <t>PISU</t>
  </si>
  <si>
    <t>SILVESTRO</t>
  </si>
  <si>
    <t>MARATHON CLUB ORISTANO</t>
  </si>
  <si>
    <t>11:19:28</t>
  </si>
  <si>
    <t>KAVALIAUSKAS</t>
  </si>
  <si>
    <t>ALMIRAS</t>
  </si>
  <si>
    <t>11:22:14</t>
  </si>
  <si>
    <t>MASIERO</t>
  </si>
  <si>
    <t>NATALINA</t>
  </si>
  <si>
    <t>RUNNERS PADOVA</t>
  </si>
  <si>
    <t>11:28:36</t>
  </si>
  <si>
    <t>BASTA</t>
  </si>
  <si>
    <t>ALESSANDRO</t>
  </si>
  <si>
    <t>PODISTICA FAGGIANO</t>
  </si>
  <si>
    <t>11:28:51</t>
  </si>
  <si>
    <t>MICHELETTI</t>
  </si>
  <si>
    <t>11:29:14</t>
  </si>
  <si>
    <t>ANTONIOLI</t>
  </si>
  <si>
    <t>IRENEO</t>
  </si>
  <si>
    <t>DIANA</t>
  </si>
  <si>
    <t>11:32:23</t>
  </si>
  <si>
    <t>SARDU</t>
  </si>
  <si>
    <t>11:35:49</t>
  </si>
  <si>
    <t>ACUNA</t>
  </si>
  <si>
    <t>MERCEDES</t>
  </si>
  <si>
    <t>11:36:06</t>
  </si>
  <si>
    <t>VELLA</t>
  </si>
  <si>
    <t>VICTOR</t>
  </si>
  <si>
    <t>UISP LATINA</t>
  </si>
  <si>
    <t>11:41:58</t>
  </si>
  <si>
    <t>BIAZZI</t>
  </si>
  <si>
    <t>11:42:51</t>
  </si>
  <si>
    <t>BACCHIN</t>
  </si>
  <si>
    <t>SPOTORNI RUNNING</t>
  </si>
  <si>
    <t>11:42:55</t>
  </si>
  <si>
    <t>NEGRI</t>
  </si>
  <si>
    <t>PATRIZIA</t>
  </si>
  <si>
    <t>CRAL POSTE ITALIANE TRIESTE</t>
  </si>
  <si>
    <t>11:43:27</t>
  </si>
  <si>
    <t>BOLDRIN</t>
  </si>
  <si>
    <t>DARIO</t>
  </si>
  <si>
    <t>GRUPPO SPORTIVO MERCURYUS</t>
  </si>
  <si>
    <t>11:47:09</t>
  </si>
  <si>
    <t>NUGNES</t>
  </si>
  <si>
    <t>11:49:31</t>
  </si>
  <si>
    <t>MANDINI</t>
  </si>
  <si>
    <t>ASD ASTRO SPQR</t>
  </si>
  <si>
    <t>11:50:51</t>
  </si>
  <si>
    <t>NIEGO</t>
  </si>
  <si>
    <t>ASD MARCIATORI SC MONDADORI</t>
  </si>
  <si>
    <t>11:54:36</t>
  </si>
  <si>
    <t>FRENDINO</t>
  </si>
  <si>
    <t>PIETRO</t>
  </si>
  <si>
    <t>ATLETICA 3V</t>
  </si>
  <si>
    <t>12:02:17</t>
  </si>
  <si>
    <t>ROBBIANI</t>
  </si>
  <si>
    <t>ALBERTO</t>
  </si>
  <si>
    <t>GS AVIS OGGIONO</t>
  </si>
  <si>
    <t>12:05:14</t>
  </si>
  <si>
    <t>HATON</t>
  </si>
  <si>
    <t>CHANTAL</t>
  </si>
  <si>
    <t>12:06:23</t>
  </si>
  <si>
    <t>RADO</t>
  </si>
  <si>
    <t>ALESSANDRA</t>
  </si>
  <si>
    <t>12:07:24</t>
  </si>
  <si>
    <t>VOZZA</t>
  </si>
  <si>
    <t>MARIA</t>
  </si>
  <si>
    <t>12:09:18</t>
  </si>
  <si>
    <t>CONDE</t>
  </si>
  <si>
    <t>12:10:34</t>
  </si>
  <si>
    <t>GIULIANI</t>
  </si>
  <si>
    <t>PASQUALE</t>
  </si>
  <si>
    <t>ATLETICA STRACAGNANO</t>
  </si>
  <si>
    <t>12:13:34</t>
  </si>
  <si>
    <t>ZOMER</t>
  </si>
  <si>
    <t>G.P CROCE DORO PRATO</t>
  </si>
  <si>
    <t>12:13:37</t>
  </si>
  <si>
    <t>BURTONE</t>
  </si>
  <si>
    <t>ROBERTO PIERO</t>
  </si>
  <si>
    <t>AMATORI CASTELFUSANO</t>
  </si>
  <si>
    <t>12:13:51</t>
  </si>
  <si>
    <t>MONTEMURRO</t>
  </si>
  <si>
    <t>S.S. MONTEDORO NOCI</t>
  </si>
  <si>
    <t>12:14:54</t>
  </si>
  <si>
    <t>GALATI</t>
  </si>
  <si>
    <t>G.S. CAT SPORT</t>
  </si>
  <si>
    <t>12:20:27</t>
  </si>
  <si>
    <t>LOBARCO</t>
  </si>
  <si>
    <t>IKKOS ATHETIC TEAM MANDURIA</t>
  </si>
  <si>
    <t>12:20:30</t>
  </si>
  <si>
    <t>BERTI</t>
  </si>
  <si>
    <t>CRAL REGIONE PIEMONTE</t>
  </si>
  <si>
    <t>12:22:04</t>
  </si>
  <si>
    <t>CORRADO</t>
  </si>
  <si>
    <t>ATLETICA VICOVARO</t>
  </si>
  <si>
    <t>12:25:03</t>
  </si>
  <si>
    <t>BONINI</t>
  </si>
  <si>
    <t>ATLETICA DI MARCO SPORT</t>
  </si>
  <si>
    <t>12:26:41</t>
  </si>
  <si>
    <t>VAN DER KRAAN</t>
  </si>
  <si>
    <t>ARNOLD</t>
  </si>
  <si>
    <t>12:30:15</t>
  </si>
  <si>
    <t>IACOVACCI</t>
  </si>
  <si>
    <t>12:30:44</t>
  </si>
  <si>
    <t>LONIGRO</t>
  </si>
  <si>
    <t>ENRICO</t>
  </si>
  <si>
    <t>12:35:03</t>
  </si>
  <si>
    <t>GATTO</t>
  </si>
  <si>
    <t>FRANCISCO</t>
  </si>
  <si>
    <t>12:35:25</t>
  </si>
  <si>
    <t>TOGNI</t>
  </si>
  <si>
    <t>ETTORE</t>
  </si>
  <si>
    <t>12:37:05</t>
  </si>
  <si>
    <t>BIEBER</t>
  </si>
  <si>
    <t>THEO</t>
  </si>
  <si>
    <t>12:41:10</t>
  </si>
  <si>
    <t>SICURELLA</t>
  </si>
  <si>
    <t>ALDO</t>
  </si>
  <si>
    <t>12:45:00</t>
  </si>
  <si>
    <t>SETTEVENDEMMIE</t>
  </si>
  <si>
    <t>GAETANO</t>
  </si>
  <si>
    <t>PODISTICA LUCO DEI MARSI</t>
  </si>
  <si>
    <t>12:45:07</t>
  </si>
  <si>
    <t>COLACICCHI</t>
  </si>
  <si>
    <t>ORLANDO</t>
  </si>
  <si>
    <t>12:47:27</t>
  </si>
  <si>
    <t>LOCATELLI</t>
  </si>
  <si>
    <t>FERDINANDO</t>
  </si>
  <si>
    <t>12:47:59</t>
  </si>
  <si>
    <t>EVERY</t>
  </si>
  <si>
    <t>12:49:20</t>
  </si>
  <si>
    <t>BALDINI</t>
  </si>
  <si>
    <t>GIANCARLO</t>
  </si>
  <si>
    <t>ATLETICA SESTINI</t>
  </si>
  <si>
    <t>12:50:14</t>
  </si>
  <si>
    <t>VALDO</t>
  </si>
  <si>
    <t>SARA</t>
  </si>
  <si>
    <t>GSD VALADALPONE DE MEGNI</t>
  </si>
  <si>
    <t>12:51:54</t>
  </si>
  <si>
    <t>DANGELO</t>
  </si>
  <si>
    <t>PODISTI MARATONA DI ROMA</t>
  </si>
  <si>
    <t>12:52:38</t>
  </si>
  <si>
    <t>CATTA</t>
  </si>
  <si>
    <t>ADRIANO</t>
  </si>
  <si>
    <t>ATL. ISOLA DERBA</t>
  </si>
  <si>
    <t>12:59:18</t>
  </si>
  <si>
    <t>GARCIA PORTILLO</t>
  </si>
  <si>
    <t>AMELIA</t>
  </si>
  <si>
    <t>13:00:04</t>
  </si>
  <si>
    <t>GUTIERREZ FERNANDEZ</t>
  </si>
  <si>
    <t>JUAN JOSE</t>
  </si>
  <si>
    <t>13:00:08</t>
  </si>
  <si>
    <t>MARCHETTI</t>
  </si>
  <si>
    <t>13:02:50</t>
  </si>
  <si>
    <t>MORANDIN</t>
  </si>
  <si>
    <t>ATL FOREDIL MACCHINE PD</t>
  </si>
  <si>
    <t>13:04:45</t>
  </si>
  <si>
    <t>GIUBILO</t>
  </si>
  <si>
    <t>13:04:51</t>
  </si>
  <si>
    <t>LETTIERI</t>
  </si>
  <si>
    <t>ROSA</t>
  </si>
  <si>
    <t>SAN DAMIANESE</t>
  </si>
  <si>
    <t>13:08:25</t>
  </si>
  <si>
    <t>FURLAN</t>
  </si>
  <si>
    <t>RINALDO</t>
  </si>
  <si>
    <t>ATLETICA CAMPO GIURATI</t>
  </si>
  <si>
    <t>13:14:42</t>
  </si>
  <si>
    <t>VILLACORTA PAIMA</t>
  </si>
  <si>
    <t>VERONICA</t>
  </si>
  <si>
    <t>13:17:39</t>
  </si>
  <si>
    <t>MIGNECO</t>
  </si>
  <si>
    <t>13:21:51</t>
  </si>
  <si>
    <t>KARTOCIUS</t>
  </si>
  <si>
    <t>ALGIMANTAS</t>
  </si>
  <si>
    <t>13:22:28</t>
  </si>
  <si>
    <t>ZUCCHINALI</t>
  </si>
  <si>
    <t>GREGORIO</t>
  </si>
  <si>
    <t>13:23:56</t>
  </si>
  <si>
    <t>METELLI</t>
  </si>
  <si>
    <t>GIANLUCA</t>
  </si>
  <si>
    <t>13:26:37</t>
  </si>
  <si>
    <t>DI FLORIDO</t>
  </si>
  <si>
    <t>13:26:59</t>
  </si>
  <si>
    <t>FERRARI</t>
  </si>
  <si>
    <t>LUISA</t>
  </si>
  <si>
    <t>13:29:29</t>
  </si>
  <si>
    <t>LOPS</t>
  </si>
  <si>
    <t>TERESA</t>
  </si>
  <si>
    <t>13:29:47</t>
  </si>
  <si>
    <t>NEGRO</t>
  </si>
  <si>
    <t>DARIA</t>
  </si>
  <si>
    <t>GPV TAGICAR VILLAFRANCA</t>
  </si>
  <si>
    <t>13:37:13</t>
  </si>
  <si>
    <t>TRAMONTANO</t>
  </si>
  <si>
    <t>POD. CAVA PIC COSTA DAMALFI</t>
  </si>
  <si>
    <t>13:39:24</t>
  </si>
  <si>
    <t>ALFANO</t>
  </si>
  <si>
    <t>13:39:25</t>
  </si>
  <si>
    <t>CORIALE</t>
  </si>
  <si>
    <t>CEDAS FIAT GRUPPO PODISMO</t>
  </si>
  <si>
    <t>13:54:18</t>
  </si>
  <si>
    <t>DE SANTIS</t>
  </si>
  <si>
    <t>13:55:24</t>
  </si>
  <si>
    <t>RASO</t>
  </si>
  <si>
    <t>PODISTICA 2007</t>
  </si>
  <si>
    <t>13:56:50</t>
  </si>
  <si>
    <t>MORETTI</t>
  </si>
  <si>
    <t>GABRIELE</t>
  </si>
  <si>
    <t>US SCANZO ROSCIATE</t>
  </si>
  <si>
    <t>13:57:19</t>
  </si>
  <si>
    <t>SANCHEZ RICO</t>
  </si>
  <si>
    <t>FRANCISCO ANTONIO</t>
  </si>
  <si>
    <t>13:59:29</t>
  </si>
  <si>
    <t>VILCHES RODRIGUEZ</t>
  </si>
  <si>
    <t>NIETO POBLETE</t>
  </si>
  <si>
    <t>JOSE ANGEL</t>
  </si>
  <si>
    <t>13:59:30</t>
  </si>
  <si>
    <t>PIEZZO</t>
  </si>
  <si>
    <t>CIRO</t>
  </si>
  <si>
    <t>SPORTING CLUB SANTANTIMO</t>
  </si>
  <si>
    <t>13:59:48</t>
  </si>
  <si>
    <t>DI DOMENICO</t>
  </si>
  <si>
    <t>CARMELA</t>
  </si>
  <si>
    <t>MASON</t>
  </si>
  <si>
    <t>ATLETI CAMPO GIURATI</t>
  </si>
  <si>
    <t>14:00:09</t>
  </si>
  <si>
    <t>ZAPPALA</t>
  </si>
  <si>
    <t>SANTO GIOVANNI</t>
  </si>
  <si>
    <t>ASD MARATHON CLUB FRATTESE</t>
  </si>
  <si>
    <t>14:02:38</t>
  </si>
  <si>
    <t>MAZZETTO</t>
  </si>
  <si>
    <t>GIULIO</t>
  </si>
  <si>
    <t>AVIS TORINO</t>
  </si>
  <si>
    <t>14:11:17</t>
  </si>
  <si>
    <t>GIULIANO</t>
  </si>
  <si>
    <t>ATLETICA VARAZZE</t>
  </si>
  <si>
    <t>14:15:17</t>
  </si>
  <si>
    <t>AIUDI</t>
  </si>
  <si>
    <t>LUCA</t>
  </si>
  <si>
    <t>FANO CORRE</t>
  </si>
  <si>
    <t>14:16:09</t>
  </si>
  <si>
    <t>FALEO</t>
  </si>
  <si>
    <t>GLOBE RUNNERS FOGGIA</t>
  </si>
  <si>
    <t>14:16:59</t>
  </si>
  <si>
    <t>BERNABEI</t>
  </si>
  <si>
    <t>14:20:17</t>
  </si>
  <si>
    <t>ARENA</t>
  </si>
  <si>
    <t>MARCELLO</t>
  </si>
  <si>
    <t>SPORTING TEAM ROMA</t>
  </si>
  <si>
    <t>14:34:59</t>
  </si>
  <si>
    <t>HERRANZ ROMERO</t>
  </si>
  <si>
    <t>JOSE ANTONIO</t>
  </si>
  <si>
    <t>14:35:04</t>
  </si>
  <si>
    <t>SAPORA</t>
  </si>
  <si>
    <t>ATLETICA VILLA AURELIA</t>
  </si>
  <si>
    <t>14:38:32</t>
  </si>
  <si>
    <t>ORTEGA SANZ</t>
  </si>
  <si>
    <t>ALFREDO</t>
  </si>
  <si>
    <t>GALLO</t>
  </si>
  <si>
    <t>MAXIMILIANO</t>
  </si>
  <si>
    <t>G.S.D. FIAMME ARGENTO</t>
  </si>
  <si>
    <t>BARLASCINI</t>
  </si>
  <si>
    <t>G.P. CASTRONNO</t>
  </si>
  <si>
    <t>INTERBARTOLO</t>
  </si>
  <si>
    <t xml:space="preserve"> 100 Km. degli Etruschi 2ª edizione</t>
  </si>
  <si>
    <t xml:space="preserve"> Tuscania - Tarquinia (RM) Italia - Sabato 08/11/2008 ore 10.00</t>
  </si>
  <si>
    <t>(vuoto)</t>
  </si>
  <si>
    <t>A.S.D. AMATORI VESUVIO</t>
  </si>
  <si>
    <t>A.S.D. MARATHON CREMONA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</si>
</sst>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sz val="10"/>
      <color indexed="10"/>
      <name val="MS Sans Serif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21" fontId="15" fillId="0" borderId="6" xfId="0" applyNumberFormat="1" applyFont="1" applyBorder="1" applyAlignment="1">
      <alignment horizontal="center" vertical="top"/>
    </xf>
    <xf numFmtId="0" fontId="15" fillId="0" borderId="8" xfId="0" applyFont="1" applyBorder="1" applyAlignment="1">
      <alignment/>
    </xf>
    <xf numFmtId="21" fontId="15" fillId="0" borderId="8" xfId="0" applyNumberFormat="1" applyFont="1" applyBorder="1" applyAlignment="1">
      <alignment horizontal="center" vertical="top"/>
    </xf>
    <xf numFmtId="0" fontId="16" fillId="0" borderId="7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19050</xdr:rowOff>
    </xdr:from>
    <xdr:to>
      <xdr:col>4</xdr:col>
      <xdr:colOff>247650</xdr:colOff>
      <xdr:row>3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23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19050</xdr:rowOff>
    </xdr:from>
    <xdr:to>
      <xdr:col>4</xdr:col>
      <xdr:colOff>247650</xdr:colOff>
      <xdr:row>6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6668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4</xdr:col>
      <xdr:colOff>247650</xdr:colOff>
      <xdr:row>5</xdr:row>
      <xdr:rowOff>171450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485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19050</xdr:rowOff>
    </xdr:from>
    <xdr:to>
      <xdr:col>4</xdr:col>
      <xdr:colOff>247650</xdr:colOff>
      <xdr:row>7</xdr:row>
      <xdr:rowOff>171450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8478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19050</xdr:rowOff>
    </xdr:from>
    <xdr:to>
      <xdr:col>4</xdr:col>
      <xdr:colOff>247650</xdr:colOff>
      <xdr:row>11</xdr:row>
      <xdr:rowOff>171450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2571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9525</xdr:rowOff>
    </xdr:from>
    <xdr:to>
      <xdr:col>4</xdr:col>
      <xdr:colOff>247650</xdr:colOff>
      <xdr:row>8</xdr:row>
      <xdr:rowOff>161925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019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19050</xdr:rowOff>
    </xdr:from>
    <xdr:to>
      <xdr:col>4</xdr:col>
      <xdr:colOff>247650</xdr:colOff>
      <xdr:row>9</xdr:row>
      <xdr:rowOff>171450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209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19050</xdr:rowOff>
    </xdr:from>
    <xdr:to>
      <xdr:col>4</xdr:col>
      <xdr:colOff>247650</xdr:colOff>
      <xdr:row>10</xdr:row>
      <xdr:rowOff>171450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390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19050</xdr:rowOff>
    </xdr:from>
    <xdr:to>
      <xdr:col>4</xdr:col>
      <xdr:colOff>247650</xdr:colOff>
      <xdr:row>14</xdr:row>
      <xdr:rowOff>171450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31146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19050</xdr:rowOff>
    </xdr:from>
    <xdr:to>
      <xdr:col>4</xdr:col>
      <xdr:colOff>247650</xdr:colOff>
      <xdr:row>13</xdr:row>
      <xdr:rowOff>171450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2933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19050</xdr:rowOff>
    </xdr:from>
    <xdr:to>
      <xdr:col>4</xdr:col>
      <xdr:colOff>247650</xdr:colOff>
      <xdr:row>21</xdr:row>
      <xdr:rowOff>171450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43815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19050</xdr:rowOff>
    </xdr:from>
    <xdr:to>
      <xdr:col>4</xdr:col>
      <xdr:colOff>247650</xdr:colOff>
      <xdr:row>22</xdr:row>
      <xdr:rowOff>171450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562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9525</xdr:rowOff>
    </xdr:from>
    <xdr:to>
      <xdr:col>4</xdr:col>
      <xdr:colOff>247650</xdr:colOff>
      <xdr:row>24</xdr:row>
      <xdr:rowOff>161925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4914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19050</xdr:rowOff>
    </xdr:from>
    <xdr:to>
      <xdr:col>4</xdr:col>
      <xdr:colOff>247650</xdr:colOff>
      <xdr:row>31</xdr:row>
      <xdr:rowOff>171450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61912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19050</xdr:rowOff>
    </xdr:from>
    <xdr:to>
      <xdr:col>4</xdr:col>
      <xdr:colOff>247650</xdr:colOff>
      <xdr:row>23</xdr:row>
      <xdr:rowOff>171450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43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19050</xdr:rowOff>
    </xdr:from>
    <xdr:to>
      <xdr:col>4</xdr:col>
      <xdr:colOff>247650</xdr:colOff>
      <xdr:row>34</xdr:row>
      <xdr:rowOff>171450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67341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19050</xdr:rowOff>
    </xdr:from>
    <xdr:to>
      <xdr:col>4</xdr:col>
      <xdr:colOff>247650</xdr:colOff>
      <xdr:row>37</xdr:row>
      <xdr:rowOff>171450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72771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19050</xdr:rowOff>
    </xdr:from>
    <xdr:to>
      <xdr:col>4</xdr:col>
      <xdr:colOff>247650</xdr:colOff>
      <xdr:row>40</xdr:row>
      <xdr:rowOff>171450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78200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19050</xdr:rowOff>
    </xdr:from>
    <xdr:to>
      <xdr:col>4</xdr:col>
      <xdr:colOff>247650</xdr:colOff>
      <xdr:row>35</xdr:row>
      <xdr:rowOff>171450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05275" y="69151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19050</xdr:rowOff>
    </xdr:from>
    <xdr:to>
      <xdr:col>4</xdr:col>
      <xdr:colOff>247650</xdr:colOff>
      <xdr:row>38</xdr:row>
      <xdr:rowOff>171450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7458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19050</xdr:rowOff>
    </xdr:from>
    <xdr:to>
      <xdr:col>4</xdr:col>
      <xdr:colOff>247650</xdr:colOff>
      <xdr:row>44</xdr:row>
      <xdr:rowOff>171450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8543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19050</xdr:rowOff>
    </xdr:from>
    <xdr:to>
      <xdr:col>4</xdr:col>
      <xdr:colOff>247650</xdr:colOff>
      <xdr:row>45</xdr:row>
      <xdr:rowOff>171450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05275" y="8724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19050</xdr:rowOff>
    </xdr:from>
    <xdr:to>
      <xdr:col>4</xdr:col>
      <xdr:colOff>247650</xdr:colOff>
      <xdr:row>60</xdr:row>
      <xdr:rowOff>171450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05275" y="114395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19050</xdr:rowOff>
    </xdr:from>
    <xdr:to>
      <xdr:col>4</xdr:col>
      <xdr:colOff>247650</xdr:colOff>
      <xdr:row>64</xdr:row>
      <xdr:rowOff>171450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163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19050</xdr:rowOff>
    </xdr:from>
    <xdr:to>
      <xdr:col>4</xdr:col>
      <xdr:colOff>247650</xdr:colOff>
      <xdr:row>68</xdr:row>
      <xdr:rowOff>171450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28873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19050</xdr:rowOff>
    </xdr:from>
    <xdr:to>
      <xdr:col>4</xdr:col>
      <xdr:colOff>247650</xdr:colOff>
      <xdr:row>69</xdr:row>
      <xdr:rowOff>171450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105275" y="13068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19050</xdr:rowOff>
    </xdr:from>
    <xdr:to>
      <xdr:col>4</xdr:col>
      <xdr:colOff>247650</xdr:colOff>
      <xdr:row>72</xdr:row>
      <xdr:rowOff>171450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36112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19050</xdr:rowOff>
    </xdr:from>
    <xdr:to>
      <xdr:col>4</xdr:col>
      <xdr:colOff>247650</xdr:colOff>
      <xdr:row>85</xdr:row>
      <xdr:rowOff>171450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05275" y="159639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19050</xdr:rowOff>
    </xdr:from>
    <xdr:to>
      <xdr:col>4</xdr:col>
      <xdr:colOff>247650</xdr:colOff>
      <xdr:row>96</xdr:row>
      <xdr:rowOff>171450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79546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19050</xdr:rowOff>
    </xdr:from>
    <xdr:to>
      <xdr:col>4</xdr:col>
      <xdr:colOff>247650</xdr:colOff>
      <xdr:row>97</xdr:row>
      <xdr:rowOff>171450</xdr:rowOff>
    </xdr:to>
    <xdr:pic>
      <xdr:nvPicPr>
        <xdr:cNvPr id="30" name="Pictur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05275" y="181356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19050</xdr:rowOff>
    </xdr:from>
    <xdr:to>
      <xdr:col>4</xdr:col>
      <xdr:colOff>247650</xdr:colOff>
      <xdr:row>103</xdr:row>
      <xdr:rowOff>171450</xdr:rowOff>
    </xdr:to>
    <xdr:pic>
      <xdr:nvPicPr>
        <xdr:cNvPr id="31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192214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38100</xdr:rowOff>
    </xdr:from>
    <xdr:to>
      <xdr:col>4</xdr:col>
      <xdr:colOff>247650</xdr:colOff>
      <xdr:row>108</xdr:row>
      <xdr:rowOff>9525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199644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110</xdr:row>
      <xdr:rowOff>28575</xdr:rowOff>
    </xdr:from>
    <xdr:to>
      <xdr:col>4</xdr:col>
      <xdr:colOff>247650</xdr:colOff>
      <xdr:row>110</xdr:row>
      <xdr:rowOff>180975</xdr:rowOff>
    </xdr:to>
    <xdr:pic>
      <xdr:nvPicPr>
        <xdr:cNvPr id="33" name="Picture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05275" y="204978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19050</xdr:rowOff>
    </xdr:from>
    <xdr:to>
      <xdr:col>4</xdr:col>
      <xdr:colOff>247650</xdr:colOff>
      <xdr:row>121</xdr:row>
      <xdr:rowOff>171450</xdr:rowOff>
    </xdr:to>
    <xdr:pic>
      <xdr:nvPicPr>
        <xdr:cNvPr id="34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24790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19050</xdr:rowOff>
    </xdr:from>
    <xdr:to>
      <xdr:col>4</xdr:col>
      <xdr:colOff>247650</xdr:colOff>
      <xdr:row>124</xdr:row>
      <xdr:rowOff>171450</xdr:rowOff>
    </xdr:to>
    <xdr:pic>
      <xdr:nvPicPr>
        <xdr:cNvPr id="35" name="Picture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05275" y="230219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19050</xdr:rowOff>
    </xdr:from>
    <xdr:to>
      <xdr:col>4</xdr:col>
      <xdr:colOff>247650</xdr:colOff>
      <xdr:row>134</xdr:row>
      <xdr:rowOff>171450</xdr:rowOff>
    </xdr:to>
    <xdr:pic>
      <xdr:nvPicPr>
        <xdr:cNvPr id="36" name="Picture 4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105275" y="248316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19050</xdr:rowOff>
    </xdr:from>
    <xdr:to>
      <xdr:col>4</xdr:col>
      <xdr:colOff>247650</xdr:colOff>
      <xdr:row>137</xdr:row>
      <xdr:rowOff>171450</xdr:rowOff>
    </xdr:to>
    <xdr:pic>
      <xdr:nvPicPr>
        <xdr:cNvPr id="37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05275" y="253746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19050</xdr:rowOff>
    </xdr:from>
    <xdr:to>
      <xdr:col>4</xdr:col>
      <xdr:colOff>247650</xdr:colOff>
      <xdr:row>139</xdr:row>
      <xdr:rowOff>171450</xdr:rowOff>
    </xdr:to>
    <xdr:pic>
      <xdr:nvPicPr>
        <xdr:cNvPr id="3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257365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19050</xdr:rowOff>
    </xdr:from>
    <xdr:to>
      <xdr:col>4</xdr:col>
      <xdr:colOff>247650</xdr:colOff>
      <xdr:row>144</xdr:row>
      <xdr:rowOff>171450</xdr:rowOff>
    </xdr:to>
    <xdr:pic>
      <xdr:nvPicPr>
        <xdr:cNvPr id="39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05275" y="26641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19050</xdr:rowOff>
    </xdr:from>
    <xdr:to>
      <xdr:col>4</xdr:col>
      <xdr:colOff>247650</xdr:colOff>
      <xdr:row>149</xdr:row>
      <xdr:rowOff>171450</xdr:rowOff>
    </xdr:to>
    <xdr:pic>
      <xdr:nvPicPr>
        <xdr:cNvPr id="40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275463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19050</xdr:rowOff>
    </xdr:from>
    <xdr:to>
      <xdr:col>4</xdr:col>
      <xdr:colOff>247650</xdr:colOff>
      <xdr:row>150</xdr:row>
      <xdr:rowOff>171450</xdr:rowOff>
    </xdr:to>
    <xdr:pic>
      <xdr:nvPicPr>
        <xdr:cNvPr id="41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277272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19050</xdr:rowOff>
    </xdr:from>
    <xdr:to>
      <xdr:col>4</xdr:col>
      <xdr:colOff>247650</xdr:colOff>
      <xdr:row>158</xdr:row>
      <xdr:rowOff>171450</xdr:rowOff>
    </xdr:to>
    <xdr:pic>
      <xdr:nvPicPr>
        <xdr:cNvPr id="42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05275" y="291750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19050</xdr:rowOff>
    </xdr:from>
    <xdr:to>
      <xdr:col>4</xdr:col>
      <xdr:colOff>247650</xdr:colOff>
      <xdr:row>171</xdr:row>
      <xdr:rowOff>171450</xdr:rowOff>
    </xdr:to>
    <xdr:pic>
      <xdr:nvPicPr>
        <xdr:cNvPr id="43" name="Picture 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3152775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19050</xdr:rowOff>
    </xdr:from>
    <xdr:to>
      <xdr:col>4</xdr:col>
      <xdr:colOff>247650</xdr:colOff>
      <xdr:row>172</xdr:row>
      <xdr:rowOff>171450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317087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19050</xdr:rowOff>
    </xdr:from>
    <xdr:to>
      <xdr:col>4</xdr:col>
      <xdr:colOff>247650</xdr:colOff>
      <xdr:row>173</xdr:row>
      <xdr:rowOff>171450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31889700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19050</xdr:rowOff>
    </xdr:from>
    <xdr:to>
      <xdr:col>4</xdr:col>
      <xdr:colOff>247650</xdr:colOff>
      <xdr:row>184</xdr:row>
      <xdr:rowOff>171450</xdr:rowOff>
    </xdr:to>
    <xdr:pic>
      <xdr:nvPicPr>
        <xdr:cNvPr id="46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3388042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19050</xdr:rowOff>
    </xdr:from>
    <xdr:to>
      <xdr:col>4</xdr:col>
      <xdr:colOff>247650</xdr:colOff>
      <xdr:row>186</xdr:row>
      <xdr:rowOff>171450</xdr:rowOff>
    </xdr:to>
    <xdr:pic>
      <xdr:nvPicPr>
        <xdr:cNvPr id="47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34242375"/>
          <a:ext cx="2476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0" t="s">
        <v>628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>
      <c r="A2" s="42" t="s">
        <v>629</v>
      </c>
      <c r="B2" s="43"/>
      <c r="C2" s="43"/>
      <c r="D2" s="43"/>
      <c r="E2" s="43"/>
      <c r="F2" s="43"/>
      <c r="G2" s="44"/>
      <c r="H2" s="6" t="s">
        <v>0</v>
      </c>
      <c r="I2" s="7">
        <v>100</v>
      </c>
    </row>
    <row r="3" spans="1:9" ht="37.5" customHeight="1" thickBot="1">
      <c r="A3" s="8" t="s">
        <v>1</v>
      </c>
      <c r="B3" s="33" t="s">
        <v>2</v>
      </c>
      <c r="C3" s="34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4.25" customHeight="1">
      <c r="A4" s="17">
        <v>1</v>
      </c>
      <c r="B4" s="51" t="s">
        <v>29</v>
      </c>
      <c r="C4" s="51" t="s">
        <v>30</v>
      </c>
      <c r="D4" s="51" t="s">
        <v>12</v>
      </c>
      <c r="E4" s="57"/>
      <c r="F4" s="60" t="s">
        <v>31</v>
      </c>
      <c r="G4" s="18" t="str">
        <f aca="true" t="shared" si="0" ref="G4:G67">TEXT(INT((HOUR(F4)*3600+MINUTE(F4)*60+SECOND(F4))/$I$2/60),"0")&amp;"."&amp;TEXT(MOD((HOUR(F4)*3600+MINUTE(F4)*60+SECOND(F4))/$I$2,60),"00")&amp;"/km"</f>
        <v>4.30/km</v>
      </c>
      <c r="H4" s="19">
        <f aca="true" t="shared" si="1" ref="H4:H31">F4-$F$4</f>
        <v>0</v>
      </c>
      <c r="I4" s="19">
        <f>F4-INDEX($F$4:$F$473,MATCH(D4,$D$4:$D$473,0))</f>
        <v>0</v>
      </c>
    </row>
    <row r="5" spans="1:9" s="1" customFormat="1" ht="14.25" customHeight="1">
      <c r="A5" s="20">
        <v>2</v>
      </c>
      <c r="B5" s="52" t="s">
        <v>32</v>
      </c>
      <c r="C5" s="52" t="s">
        <v>33</v>
      </c>
      <c r="D5" s="52" t="s">
        <v>13</v>
      </c>
      <c r="E5" s="52" t="s">
        <v>34</v>
      </c>
      <c r="F5" s="61" t="s">
        <v>35</v>
      </c>
      <c r="G5" s="13" t="str">
        <f t="shared" si="0"/>
        <v>4.31/km</v>
      </c>
      <c r="H5" s="14">
        <f t="shared" si="1"/>
        <v>0.0007754629629629362</v>
      </c>
      <c r="I5" s="14">
        <f>F5-INDEX($F$4:$F$473,MATCH(D5,$D$4:$D$473,0))</f>
        <v>0</v>
      </c>
    </row>
    <row r="6" spans="1:9" s="1" customFormat="1" ht="14.25" customHeight="1">
      <c r="A6" s="20">
        <v>3</v>
      </c>
      <c r="B6" s="52" t="s">
        <v>36</v>
      </c>
      <c r="C6" s="52" t="s">
        <v>37</v>
      </c>
      <c r="D6" s="52" t="s">
        <v>13</v>
      </c>
      <c r="E6" s="53"/>
      <c r="F6" s="61" t="s">
        <v>38</v>
      </c>
      <c r="G6" s="13" t="str">
        <f t="shared" si="0"/>
        <v>4.32/km</v>
      </c>
      <c r="H6" s="14">
        <f t="shared" si="1"/>
        <v>0.0021759259259259145</v>
      </c>
      <c r="I6" s="14">
        <f>F6-INDEX($F$4:$F$473,MATCH(D6,$D$4:$D$473,0))</f>
        <v>0.0014004629629629783</v>
      </c>
    </row>
    <row r="7" spans="1:9" s="1" customFormat="1" ht="14.25" customHeight="1">
      <c r="A7" s="20">
        <v>4</v>
      </c>
      <c r="B7" s="52" t="s">
        <v>39</v>
      </c>
      <c r="C7" s="52" t="s">
        <v>40</v>
      </c>
      <c r="D7" s="52" t="s">
        <v>13</v>
      </c>
      <c r="E7" s="53"/>
      <c r="F7" s="61" t="s">
        <v>41</v>
      </c>
      <c r="G7" s="13" t="str">
        <f t="shared" si="0"/>
        <v>4.36/km</v>
      </c>
      <c r="H7" s="14">
        <f t="shared" si="1"/>
        <v>0.0066319444444444264</v>
      </c>
      <c r="I7" s="14">
        <f>F7-INDEX($F$4:$F$473,MATCH(D7,$D$4:$D$473,0))</f>
        <v>0.00585648148148149</v>
      </c>
    </row>
    <row r="8" spans="1:9" s="1" customFormat="1" ht="14.25" customHeight="1">
      <c r="A8" s="20">
        <v>5</v>
      </c>
      <c r="B8" s="52" t="s">
        <v>42</v>
      </c>
      <c r="C8" s="52" t="s">
        <v>43</v>
      </c>
      <c r="D8" s="52" t="s">
        <v>15</v>
      </c>
      <c r="E8" s="53"/>
      <c r="F8" s="61" t="s">
        <v>44</v>
      </c>
      <c r="G8" s="13" t="str">
        <f t="shared" si="0"/>
        <v>4.40/km</v>
      </c>
      <c r="H8" s="14">
        <f t="shared" si="1"/>
        <v>0.011932870370370385</v>
      </c>
      <c r="I8" s="14">
        <f>F8-INDEX($F$4:$F$473,MATCH(D8,$D$4:$D$473,0))</f>
        <v>0</v>
      </c>
    </row>
    <row r="9" spans="1:9" s="1" customFormat="1" ht="14.25" customHeight="1">
      <c r="A9" s="20">
        <v>6</v>
      </c>
      <c r="B9" s="52" t="s">
        <v>45</v>
      </c>
      <c r="C9" s="52" t="s">
        <v>46</v>
      </c>
      <c r="D9" s="52" t="s">
        <v>26</v>
      </c>
      <c r="E9" s="53"/>
      <c r="F9" s="61" t="s">
        <v>47</v>
      </c>
      <c r="G9" s="13" t="str">
        <f t="shared" si="0"/>
        <v>4.43/km</v>
      </c>
      <c r="H9" s="14">
        <f t="shared" si="1"/>
        <v>0.014386574074074066</v>
      </c>
      <c r="I9" s="14">
        <f>F9-INDEX($F$4:$F$473,MATCH(D9,$D$4:$D$473,0))</f>
        <v>0</v>
      </c>
    </row>
    <row r="10" spans="1:9" s="1" customFormat="1" ht="14.25" customHeight="1">
      <c r="A10" s="20">
        <v>7</v>
      </c>
      <c r="B10" s="52" t="s">
        <v>48</v>
      </c>
      <c r="C10" s="52" t="s">
        <v>49</v>
      </c>
      <c r="D10" s="52" t="s">
        <v>12</v>
      </c>
      <c r="E10" s="53"/>
      <c r="F10" s="61" t="s">
        <v>50</v>
      </c>
      <c r="G10" s="13" t="str">
        <f t="shared" si="0"/>
        <v>4.49/km</v>
      </c>
      <c r="H10" s="14">
        <f t="shared" si="1"/>
        <v>0.02174768518518516</v>
      </c>
      <c r="I10" s="14">
        <f>F10-INDEX($F$4:$F$473,MATCH(D10,$D$4:$D$473,0))</f>
        <v>0.02174768518518516</v>
      </c>
    </row>
    <row r="11" spans="1:9" s="1" customFormat="1" ht="14.25" customHeight="1">
      <c r="A11" s="20">
        <v>8</v>
      </c>
      <c r="B11" s="52" t="s">
        <v>51</v>
      </c>
      <c r="C11" s="52" t="s">
        <v>52</v>
      </c>
      <c r="D11" s="52" t="s">
        <v>26</v>
      </c>
      <c r="E11" s="53"/>
      <c r="F11" s="61" t="s">
        <v>53</v>
      </c>
      <c r="G11" s="13" t="str">
        <f t="shared" si="0"/>
        <v>4.53/km</v>
      </c>
      <c r="H11" s="14">
        <f t="shared" si="1"/>
        <v>0.025949074074074097</v>
      </c>
      <c r="I11" s="14">
        <f>F11-INDEX($F$4:$F$473,MATCH(D11,$D$4:$D$473,0))</f>
        <v>0.011562500000000031</v>
      </c>
    </row>
    <row r="12" spans="1:9" s="1" customFormat="1" ht="14.25" customHeight="1">
      <c r="A12" s="20">
        <v>9</v>
      </c>
      <c r="B12" s="52" t="s">
        <v>54</v>
      </c>
      <c r="C12" s="52" t="s">
        <v>55</v>
      </c>
      <c r="D12" s="52" t="s">
        <v>15</v>
      </c>
      <c r="E12" s="53"/>
      <c r="F12" s="61" t="s">
        <v>56</v>
      </c>
      <c r="G12" s="13" t="str">
        <f t="shared" si="0"/>
        <v>4.55/km</v>
      </c>
      <c r="H12" s="14">
        <f t="shared" si="1"/>
        <v>0.028854166666666625</v>
      </c>
      <c r="I12" s="14">
        <f>F12-INDEX($F$4:$F$473,MATCH(D12,$D$4:$D$473,0))</f>
        <v>0.01692129629629624</v>
      </c>
    </row>
    <row r="13" spans="1:9" s="1" customFormat="1" ht="14.25" customHeight="1">
      <c r="A13" s="20">
        <v>10</v>
      </c>
      <c r="B13" s="52" t="s">
        <v>57</v>
      </c>
      <c r="C13" s="52" t="s">
        <v>58</v>
      </c>
      <c r="D13" s="52" t="s">
        <v>13</v>
      </c>
      <c r="E13" s="52" t="s">
        <v>59</v>
      </c>
      <c r="F13" s="61" t="s">
        <v>60</v>
      </c>
      <c r="G13" s="13" t="str">
        <f t="shared" si="0"/>
        <v>4.56/km</v>
      </c>
      <c r="H13" s="14">
        <f t="shared" si="1"/>
        <v>0.029479166666666667</v>
      </c>
      <c r="I13" s="14">
        <f>F13-INDEX($F$4:$F$473,MATCH(D13,$D$4:$D$473,0))</f>
        <v>0.02870370370370373</v>
      </c>
    </row>
    <row r="14" spans="1:9" s="1" customFormat="1" ht="14.25" customHeight="1">
      <c r="A14" s="20">
        <v>11</v>
      </c>
      <c r="B14" s="52" t="s">
        <v>61</v>
      </c>
      <c r="C14" s="52" t="s">
        <v>62</v>
      </c>
      <c r="D14" s="52" t="s">
        <v>26</v>
      </c>
      <c r="E14" s="53"/>
      <c r="F14" s="61" t="s">
        <v>63</v>
      </c>
      <c r="G14" s="13" t="str">
        <f t="shared" si="0"/>
        <v>4.56/km</v>
      </c>
      <c r="H14" s="14">
        <f t="shared" si="1"/>
        <v>0.029594907407407445</v>
      </c>
      <c r="I14" s="14">
        <f>F14-INDEX($F$4:$F$473,MATCH(D14,$D$4:$D$473,0))</f>
        <v>0.01520833333333338</v>
      </c>
    </row>
    <row r="15" spans="1:9" s="1" customFormat="1" ht="14.25" customHeight="1">
      <c r="A15" s="20">
        <v>12</v>
      </c>
      <c r="B15" s="52" t="s">
        <v>64</v>
      </c>
      <c r="C15" s="52" t="s">
        <v>65</v>
      </c>
      <c r="D15" s="52" t="s">
        <v>14</v>
      </c>
      <c r="E15" s="53"/>
      <c r="F15" s="61" t="s">
        <v>66</v>
      </c>
      <c r="G15" s="13" t="str">
        <f t="shared" si="0"/>
        <v>4.57/km</v>
      </c>
      <c r="H15" s="14">
        <f t="shared" si="1"/>
        <v>0.030775462962962963</v>
      </c>
      <c r="I15" s="14">
        <f>F15-INDEX($F$4:$F$473,MATCH(D15,$D$4:$D$473,0))</f>
        <v>0</v>
      </c>
    </row>
    <row r="16" spans="1:9" s="1" customFormat="1" ht="14.25" customHeight="1">
      <c r="A16" s="20">
        <v>13</v>
      </c>
      <c r="B16" s="52" t="s">
        <v>67</v>
      </c>
      <c r="C16" s="52" t="s">
        <v>68</v>
      </c>
      <c r="D16" s="52" t="s">
        <v>13</v>
      </c>
      <c r="E16" s="52" t="s">
        <v>69</v>
      </c>
      <c r="F16" s="61" t="s">
        <v>70</v>
      </c>
      <c r="G16" s="13" t="str">
        <f t="shared" si="0"/>
        <v>4.58/km</v>
      </c>
      <c r="H16" s="14">
        <f t="shared" si="1"/>
        <v>0.032638888888888884</v>
      </c>
      <c r="I16" s="14">
        <f>F16-INDEX($F$4:$F$473,MATCH(D16,$D$4:$D$473,0))</f>
        <v>0.03186342592592595</v>
      </c>
    </row>
    <row r="17" spans="1:9" s="1" customFormat="1" ht="14.25" customHeight="1">
      <c r="A17" s="20">
        <v>14</v>
      </c>
      <c r="B17" s="52" t="s">
        <v>71</v>
      </c>
      <c r="C17" s="52" t="s">
        <v>72</v>
      </c>
      <c r="D17" s="52" t="s">
        <v>13</v>
      </c>
      <c r="E17" s="52" t="s">
        <v>73</v>
      </c>
      <c r="F17" s="61" t="s">
        <v>74</v>
      </c>
      <c r="G17" s="13" t="str">
        <f t="shared" si="0"/>
        <v>5.02/km</v>
      </c>
      <c r="H17" s="14">
        <f t="shared" si="1"/>
        <v>0.03690972222222222</v>
      </c>
      <c r="I17" s="14">
        <f>F17-INDEX($F$4:$F$473,MATCH(D17,$D$4:$D$473,0))</f>
        <v>0.03613425925925928</v>
      </c>
    </row>
    <row r="18" spans="1:9" s="1" customFormat="1" ht="14.25" customHeight="1">
      <c r="A18" s="20">
        <v>15</v>
      </c>
      <c r="B18" s="52" t="s">
        <v>75</v>
      </c>
      <c r="C18" s="52" t="s">
        <v>76</v>
      </c>
      <c r="D18" s="52" t="s">
        <v>13</v>
      </c>
      <c r="E18" s="52" t="s">
        <v>77</v>
      </c>
      <c r="F18" s="61" t="s">
        <v>78</v>
      </c>
      <c r="G18" s="13" t="str">
        <f t="shared" si="0"/>
        <v>5.02/km</v>
      </c>
      <c r="H18" s="14">
        <f t="shared" si="1"/>
        <v>0.03703703703703698</v>
      </c>
      <c r="I18" s="14">
        <f>F18-INDEX($F$4:$F$473,MATCH(D18,$D$4:$D$473,0))</f>
        <v>0.03626157407407404</v>
      </c>
    </row>
    <row r="19" spans="1:9" s="1" customFormat="1" ht="14.25" customHeight="1">
      <c r="A19" s="20">
        <v>16</v>
      </c>
      <c r="B19" s="52" t="s">
        <v>79</v>
      </c>
      <c r="C19" s="52" t="s">
        <v>80</v>
      </c>
      <c r="D19" s="52" t="s">
        <v>12</v>
      </c>
      <c r="E19" s="52" t="s">
        <v>81</v>
      </c>
      <c r="F19" s="61" t="s">
        <v>82</v>
      </c>
      <c r="G19" s="13" t="str">
        <f t="shared" si="0"/>
        <v>5.02/km</v>
      </c>
      <c r="H19" s="14">
        <f t="shared" si="1"/>
        <v>0.037106481481481435</v>
      </c>
      <c r="I19" s="14">
        <f>F19-INDEX($F$4:$F$473,MATCH(D19,$D$4:$D$473,0))</f>
        <v>0.037106481481481435</v>
      </c>
    </row>
    <row r="20" spans="1:9" s="1" customFormat="1" ht="14.25" customHeight="1">
      <c r="A20" s="20">
        <v>17</v>
      </c>
      <c r="B20" s="52" t="s">
        <v>83</v>
      </c>
      <c r="C20" s="52" t="s">
        <v>84</v>
      </c>
      <c r="D20" s="52" t="s">
        <v>14</v>
      </c>
      <c r="E20" s="52" t="s">
        <v>85</v>
      </c>
      <c r="F20" s="61" t="s">
        <v>86</v>
      </c>
      <c r="G20" s="13" t="str">
        <f t="shared" si="0"/>
        <v>5.03/km</v>
      </c>
      <c r="H20" s="14">
        <f t="shared" si="1"/>
        <v>0.03835648148148152</v>
      </c>
      <c r="I20" s="14">
        <f>F20-INDEX($F$4:$F$473,MATCH(D20,$D$4:$D$473,0))</f>
        <v>0.007581018518518556</v>
      </c>
    </row>
    <row r="21" spans="1:9" s="1" customFormat="1" ht="14.25" customHeight="1">
      <c r="A21" s="20">
        <v>18</v>
      </c>
      <c r="B21" s="52" t="s">
        <v>87</v>
      </c>
      <c r="C21" s="52" t="s">
        <v>88</v>
      </c>
      <c r="D21" s="52" t="s">
        <v>14</v>
      </c>
      <c r="E21" s="52" t="s">
        <v>89</v>
      </c>
      <c r="F21" s="61" t="s">
        <v>90</v>
      </c>
      <c r="G21" s="13" t="str">
        <f t="shared" si="0"/>
        <v>5.07/km</v>
      </c>
      <c r="H21" s="14">
        <f t="shared" si="1"/>
        <v>0.04282407407407407</v>
      </c>
      <c r="I21" s="14">
        <f>F21-INDEX($F$4:$F$473,MATCH(D21,$D$4:$D$473,0))</f>
        <v>0.012048611111111107</v>
      </c>
    </row>
    <row r="22" spans="1:9" s="1" customFormat="1" ht="14.25" customHeight="1">
      <c r="A22" s="20">
        <v>19</v>
      </c>
      <c r="B22" s="52" t="s">
        <v>91</v>
      </c>
      <c r="C22" s="52" t="s">
        <v>92</v>
      </c>
      <c r="D22" s="52" t="s">
        <v>13</v>
      </c>
      <c r="E22" s="53"/>
      <c r="F22" s="61" t="s">
        <v>93</v>
      </c>
      <c r="G22" s="13" t="str">
        <f t="shared" si="0"/>
        <v>5.09/km</v>
      </c>
      <c r="H22" s="14">
        <f t="shared" si="1"/>
        <v>0.04553240740740738</v>
      </c>
      <c r="I22" s="14">
        <f>F22-INDEX($F$4:$F$473,MATCH(D22,$D$4:$D$473,0))</f>
        <v>0.044756944444444446</v>
      </c>
    </row>
    <row r="23" spans="1:9" s="1" customFormat="1" ht="14.25" customHeight="1">
      <c r="A23" s="20">
        <v>20</v>
      </c>
      <c r="B23" s="52" t="s">
        <v>94</v>
      </c>
      <c r="C23" s="52" t="s">
        <v>95</v>
      </c>
      <c r="D23" s="52" t="s">
        <v>26</v>
      </c>
      <c r="E23" s="53"/>
      <c r="F23" s="61" t="s">
        <v>96</v>
      </c>
      <c r="G23" s="13" t="str">
        <f t="shared" si="0"/>
        <v>5.10/km</v>
      </c>
      <c r="H23" s="14">
        <f t="shared" si="1"/>
        <v>0.04575231481481484</v>
      </c>
      <c r="I23" s="14">
        <f>F23-INDEX($F$4:$F$473,MATCH(D23,$D$4:$D$473,0))</f>
        <v>0.03136574074074078</v>
      </c>
    </row>
    <row r="24" spans="1:9" s="1" customFormat="1" ht="14.25" customHeight="1">
      <c r="A24" s="20">
        <v>21</v>
      </c>
      <c r="B24" s="52" t="s">
        <v>97</v>
      </c>
      <c r="C24" s="52" t="s">
        <v>98</v>
      </c>
      <c r="D24" s="52" t="s">
        <v>13</v>
      </c>
      <c r="E24" s="53"/>
      <c r="F24" s="61" t="s">
        <v>96</v>
      </c>
      <c r="G24" s="13" t="str">
        <f t="shared" si="0"/>
        <v>5.10/km</v>
      </c>
      <c r="H24" s="14">
        <f t="shared" si="1"/>
        <v>0.04575231481481484</v>
      </c>
      <c r="I24" s="14">
        <f>F24-INDEX($F$4:$F$473,MATCH(D24,$D$4:$D$473,0))</f>
        <v>0.04497685185185191</v>
      </c>
    </row>
    <row r="25" spans="1:9" s="1" customFormat="1" ht="14.25" customHeight="1">
      <c r="A25" s="20">
        <v>22</v>
      </c>
      <c r="B25" s="52" t="s">
        <v>99</v>
      </c>
      <c r="C25" s="52" t="s">
        <v>100</v>
      </c>
      <c r="D25" s="52" t="s">
        <v>14</v>
      </c>
      <c r="E25" s="53"/>
      <c r="F25" s="61" t="s">
        <v>101</v>
      </c>
      <c r="G25" s="13" t="str">
        <f t="shared" si="0"/>
        <v>5.13/km</v>
      </c>
      <c r="H25" s="14">
        <f t="shared" si="1"/>
        <v>0.04931712962962964</v>
      </c>
      <c r="I25" s="14">
        <f>F25-INDEX($F$4:$F$473,MATCH(D25,$D$4:$D$473,0))</f>
        <v>0.01854166666666668</v>
      </c>
    </row>
    <row r="26" spans="1:9" s="1" customFormat="1" ht="14.25" customHeight="1">
      <c r="A26" s="20">
        <v>23</v>
      </c>
      <c r="B26" s="52" t="s">
        <v>102</v>
      </c>
      <c r="C26" s="52" t="s">
        <v>103</v>
      </c>
      <c r="D26" s="52" t="s">
        <v>14</v>
      </c>
      <c r="E26" s="52" t="s">
        <v>104</v>
      </c>
      <c r="F26" s="61" t="s">
        <v>105</v>
      </c>
      <c r="G26" s="13" t="str">
        <f t="shared" si="0"/>
        <v>5.13/km</v>
      </c>
      <c r="H26" s="14">
        <f t="shared" si="1"/>
        <v>0.04969907407407409</v>
      </c>
      <c r="I26" s="14">
        <f>F26-INDEX($F$4:$F$473,MATCH(D26,$D$4:$D$473,0))</f>
        <v>0.018923611111111127</v>
      </c>
    </row>
    <row r="27" spans="1:9" s="2" customFormat="1" ht="14.25" customHeight="1">
      <c r="A27" s="20">
        <v>24</v>
      </c>
      <c r="B27" s="52" t="s">
        <v>106</v>
      </c>
      <c r="C27" s="52" t="s">
        <v>107</v>
      </c>
      <c r="D27" s="52" t="s">
        <v>13</v>
      </c>
      <c r="E27" s="52" t="s">
        <v>108</v>
      </c>
      <c r="F27" s="61" t="s">
        <v>109</v>
      </c>
      <c r="G27" s="13" t="str">
        <f t="shared" si="0"/>
        <v>5.14/km</v>
      </c>
      <c r="H27" s="14">
        <f t="shared" si="1"/>
        <v>0.05094907407407406</v>
      </c>
      <c r="I27" s="14">
        <f>F27-INDEX($F$4:$F$473,MATCH(D27,$D$4:$D$473,0))</f>
        <v>0.05017361111111113</v>
      </c>
    </row>
    <row r="28" spans="1:9" s="1" customFormat="1" ht="14.25" customHeight="1">
      <c r="A28" s="20">
        <v>25</v>
      </c>
      <c r="B28" s="52" t="s">
        <v>110</v>
      </c>
      <c r="C28" s="52" t="s">
        <v>111</v>
      </c>
      <c r="D28" s="52" t="s">
        <v>26</v>
      </c>
      <c r="E28" s="52" t="s">
        <v>112</v>
      </c>
      <c r="F28" s="61" t="s">
        <v>113</v>
      </c>
      <c r="G28" s="13" t="str">
        <f t="shared" si="0"/>
        <v>5.17/km</v>
      </c>
      <c r="H28" s="14">
        <f t="shared" si="1"/>
        <v>0.054189814814814774</v>
      </c>
      <c r="I28" s="14">
        <f>F28-INDEX($F$4:$F$473,MATCH(D28,$D$4:$D$473,0))</f>
        <v>0.03980324074074071</v>
      </c>
    </row>
    <row r="29" spans="1:9" s="1" customFormat="1" ht="14.25" customHeight="1">
      <c r="A29" s="20">
        <v>26</v>
      </c>
      <c r="B29" s="52" t="s">
        <v>114</v>
      </c>
      <c r="C29" s="52" t="s">
        <v>115</v>
      </c>
      <c r="D29" s="52" t="s">
        <v>13</v>
      </c>
      <c r="E29" s="52" t="s">
        <v>85</v>
      </c>
      <c r="F29" s="61" t="s">
        <v>116</v>
      </c>
      <c r="G29" s="13" t="str">
        <f t="shared" si="0"/>
        <v>5.18/km</v>
      </c>
      <c r="H29" s="14">
        <f t="shared" si="1"/>
        <v>0.05542824074074071</v>
      </c>
      <c r="I29" s="14">
        <f>F29-INDEX($F$4:$F$473,MATCH(D29,$D$4:$D$473,0))</f>
        <v>0.05465277777777777</v>
      </c>
    </row>
    <row r="30" spans="1:9" s="1" customFormat="1" ht="14.25" customHeight="1">
      <c r="A30" s="20">
        <v>27</v>
      </c>
      <c r="B30" s="52" t="s">
        <v>117</v>
      </c>
      <c r="C30" s="52" t="s">
        <v>118</v>
      </c>
      <c r="D30" s="52" t="s">
        <v>12</v>
      </c>
      <c r="E30" s="52" t="s">
        <v>119</v>
      </c>
      <c r="F30" s="61" t="s">
        <v>120</v>
      </c>
      <c r="G30" s="13" t="str">
        <f t="shared" si="0"/>
        <v>5.19/km</v>
      </c>
      <c r="H30" s="14">
        <f t="shared" si="1"/>
        <v>0.05614583333333334</v>
      </c>
      <c r="I30" s="14">
        <f>F30-INDEX($F$4:$F$473,MATCH(D30,$D$4:$D$473,0))</f>
        <v>0.05614583333333334</v>
      </c>
    </row>
    <row r="31" spans="1:9" s="1" customFormat="1" ht="14.25" customHeight="1">
      <c r="A31" s="20">
        <v>28</v>
      </c>
      <c r="B31" s="52" t="s">
        <v>121</v>
      </c>
      <c r="C31" s="52" t="s">
        <v>122</v>
      </c>
      <c r="D31" s="52" t="s">
        <v>12</v>
      </c>
      <c r="E31" s="52" t="s">
        <v>123</v>
      </c>
      <c r="F31" s="61" t="s">
        <v>124</v>
      </c>
      <c r="G31" s="13" t="str">
        <f t="shared" si="0"/>
        <v>5.19/km</v>
      </c>
      <c r="H31" s="14">
        <f t="shared" si="1"/>
        <v>0.05670138888888887</v>
      </c>
      <c r="I31" s="14">
        <f>F31-INDEX($F$4:$F$473,MATCH(D31,$D$4:$D$473,0))</f>
        <v>0.05670138888888887</v>
      </c>
    </row>
    <row r="32" spans="1:9" s="1" customFormat="1" ht="14.25" customHeight="1">
      <c r="A32" s="20">
        <v>29</v>
      </c>
      <c r="B32" s="52" t="s">
        <v>125</v>
      </c>
      <c r="C32" s="52" t="s">
        <v>126</v>
      </c>
      <c r="D32" s="52" t="s">
        <v>17</v>
      </c>
      <c r="E32" s="53"/>
      <c r="F32" s="61" t="s">
        <v>127</v>
      </c>
      <c r="G32" s="13" t="str">
        <f t="shared" si="0"/>
        <v>5.21/km</v>
      </c>
      <c r="H32" s="14">
        <f aca="true" t="shared" si="2" ref="H32:H95">F32-$F$4</f>
        <v>0.05920138888888887</v>
      </c>
      <c r="I32" s="14">
        <f>F32-INDEX($F$4:$F$473,MATCH(D32,$D$4:$D$473,0))</f>
        <v>0</v>
      </c>
    </row>
    <row r="33" spans="1:9" s="1" customFormat="1" ht="14.25" customHeight="1">
      <c r="A33" s="20">
        <v>30</v>
      </c>
      <c r="B33" s="52" t="s">
        <v>128</v>
      </c>
      <c r="C33" s="52" t="s">
        <v>129</v>
      </c>
      <c r="D33" s="52" t="s">
        <v>15</v>
      </c>
      <c r="E33" s="52" t="s">
        <v>85</v>
      </c>
      <c r="F33" s="61" t="s">
        <v>130</v>
      </c>
      <c r="G33" s="13" t="str">
        <f t="shared" si="0"/>
        <v>5.23/km</v>
      </c>
      <c r="H33" s="14">
        <f t="shared" si="2"/>
        <v>0.061180555555555516</v>
      </c>
      <c r="I33" s="14">
        <f>F33-INDEX($F$4:$F$473,MATCH(D33,$D$4:$D$473,0))</f>
        <v>0.04924768518518513</v>
      </c>
    </row>
    <row r="34" spans="1:9" s="1" customFormat="1" ht="14.25" customHeight="1">
      <c r="A34" s="20">
        <v>31</v>
      </c>
      <c r="B34" s="52" t="s">
        <v>131</v>
      </c>
      <c r="C34" s="52" t="s">
        <v>132</v>
      </c>
      <c r="D34" s="52" t="s">
        <v>15</v>
      </c>
      <c r="E34" s="52" t="s">
        <v>133</v>
      </c>
      <c r="F34" s="61" t="s">
        <v>134</v>
      </c>
      <c r="G34" s="13" t="str">
        <f t="shared" si="0"/>
        <v>5.23/km</v>
      </c>
      <c r="H34" s="14">
        <f t="shared" si="2"/>
        <v>0.06120370370370365</v>
      </c>
      <c r="I34" s="14">
        <f>F34-INDEX($F$4:$F$473,MATCH(D34,$D$4:$D$473,0))</f>
        <v>0.049270833333333264</v>
      </c>
    </row>
    <row r="35" spans="1:9" s="1" customFormat="1" ht="14.25" customHeight="1">
      <c r="A35" s="20">
        <v>32</v>
      </c>
      <c r="B35" s="52" t="s">
        <v>135</v>
      </c>
      <c r="C35" s="52" t="s">
        <v>136</v>
      </c>
      <c r="D35" s="52" t="s">
        <v>16</v>
      </c>
      <c r="E35" s="53"/>
      <c r="F35" s="61" t="s">
        <v>137</v>
      </c>
      <c r="G35" s="13" t="str">
        <f t="shared" si="0"/>
        <v>5.24/km</v>
      </c>
      <c r="H35" s="14">
        <f t="shared" si="2"/>
        <v>0.06207175925925923</v>
      </c>
      <c r="I35" s="14">
        <f>F35-INDEX($F$4:$F$473,MATCH(D35,$D$4:$D$473,0))</f>
        <v>0</v>
      </c>
    </row>
    <row r="36" spans="1:9" s="1" customFormat="1" ht="14.25" customHeight="1">
      <c r="A36" s="20">
        <v>33</v>
      </c>
      <c r="B36" s="52" t="s">
        <v>138</v>
      </c>
      <c r="C36" s="52" t="s">
        <v>139</v>
      </c>
      <c r="D36" s="52" t="s">
        <v>16</v>
      </c>
      <c r="E36" s="53"/>
      <c r="F36" s="61" t="s">
        <v>140</v>
      </c>
      <c r="G36" s="13" t="str">
        <f t="shared" si="0"/>
        <v>5.24/km</v>
      </c>
      <c r="H36" s="14">
        <f t="shared" si="2"/>
        <v>0.06218750000000001</v>
      </c>
      <c r="I36" s="14">
        <f>F36-INDEX($F$4:$F$473,MATCH(D36,$D$4:$D$473,0))</f>
        <v>0.00011574074074077734</v>
      </c>
    </row>
    <row r="37" spans="1:9" s="1" customFormat="1" ht="14.25" customHeight="1">
      <c r="A37" s="20">
        <v>34</v>
      </c>
      <c r="B37" s="52" t="s">
        <v>141</v>
      </c>
      <c r="C37" s="52" t="s">
        <v>142</v>
      </c>
      <c r="D37" s="52" t="s">
        <v>12</v>
      </c>
      <c r="E37" s="52" t="s">
        <v>143</v>
      </c>
      <c r="F37" s="61" t="s">
        <v>144</v>
      </c>
      <c r="G37" s="13" t="str">
        <f t="shared" si="0"/>
        <v>5.25/km</v>
      </c>
      <c r="H37" s="14">
        <f t="shared" si="2"/>
        <v>0.06291666666666668</v>
      </c>
      <c r="I37" s="14">
        <f>F37-INDEX($F$4:$F$473,MATCH(D37,$D$4:$D$473,0))</f>
        <v>0.06291666666666668</v>
      </c>
    </row>
    <row r="38" spans="1:9" s="1" customFormat="1" ht="14.25" customHeight="1">
      <c r="A38" s="20">
        <v>35</v>
      </c>
      <c r="B38" s="52" t="s">
        <v>145</v>
      </c>
      <c r="C38" s="52" t="s">
        <v>146</v>
      </c>
      <c r="D38" s="52" t="s">
        <v>12</v>
      </c>
      <c r="E38" s="53"/>
      <c r="F38" s="61" t="s">
        <v>147</v>
      </c>
      <c r="G38" s="13" t="str">
        <f t="shared" si="0"/>
        <v>5.25/km</v>
      </c>
      <c r="H38" s="14">
        <f t="shared" si="2"/>
        <v>0.06304398148148149</v>
      </c>
      <c r="I38" s="14">
        <f>F38-INDEX($F$4:$F$473,MATCH(D38,$D$4:$D$473,0))</f>
        <v>0.06304398148148149</v>
      </c>
    </row>
    <row r="39" spans="1:9" s="1" customFormat="1" ht="14.25" customHeight="1">
      <c r="A39" s="20">
        <v>36</v>
      </c>
      <c r="B39" s="52" t="s">
        <v>148</v>
      </c>
      <c r="C39" s="52" t="s">
        <v>149</v>
      </c>
      <c r="D39" s="52" t="s">
        <v>12</v>
      </c>
      <c r="E39" s="53"/>
      <c r="F39" s="61" t="s">
        <v>150</v>
      </c>
      <c r="G39" s="13" t="str">
        <f t="shared" si="0"/>
        <v>5.25/km</v>
      </c>
      <c r="H39" s="14">
        <f t="shared" si="2"/>
        <v>0.0631018518518518</v>
      </c>
      <c r="I39" s="14">
        <f>F39-INDEX($F$4:$F$473,MATCH(D39,$D$4:$D$473,0))</f>
        <v>0.0631018518518518</v>
      </c>
    </row>
    <row r="40" spans="1:9" s="1" customFormat="1" ht="14.25" customHeight="1">
      <c r="A40" s="20">
        <v>37</v>
      </c>
      <c r="B40" s="52" t="s">
        <v>151</v>
      </c>
      <c r="C40" s="52" t="s">
        <v>152</v>
      </c>
      <c r="D40" s="52" t="s">
        <v>13</v>
      </c>
      <c r="E40" s="52" t="s">
        <v>153</v>
      </c>
      <c r="F40" s="61" t="s">
        <v>154</v>
      </c>
      <c r="G40" s="13" t="str">
        <f t="shared" si="0"/>
        <v>5.25/km</v>
      </c>
      <c r="H40" s="14">
        <f t="shared" si="2"/>
        <v>0.06405092592592587</v>
      </c>
      <c r="I40" s="14">
        <f>F40-INDEX($F$4:$F$473,MATCH(D40,$D$4:$D$473,0))</f>
        <v>0.06327546296296294</v>
      </c>
    </row>
    <row r="41" spans="1:9" s="1" customFormat="1" ht="14.25" customHeight="1">
      <c r="A41" s="20">
        <v>38</v>
      </c>
      <c r="B41" s="52" t="s">
        <v>155</v>
      </c>
      <c r="C41" s="52" t="s">
        <v>156</v>
      </c>
      <c r="D41" s="52" t="s">
        <v>13</v>
      </c>
      <c r="E41" s="53"/>
      <c r="F41" s="61" t="s">
        <v>157</v>
      </c>
      <c r="G41" s="13" t="str">
        <f t="shared" si="0"/>
        <v>5.28/km</v>
      </c>
      <c r="H41" s="14">
        <f t="shared" si="2"/>
        <v>0.06653935185185189</v>
      </c>
      <c r="I41" s="14">
        <f>F41-INDEX($F$4:$F$473,MATCH(D41,$D$4:$D$473,0))</f>
        <v>0.06576388888888896</v>
      </c>
    </row>
    <row r="42" spans="1:9" s="1" customFormat="1" ht="14.25" customHeight="1">
      <c r="A42" s="20">
        <v>39</v>
      </c>
      <c r="B42" s="52" t="s">
        <v>158</v>
      </c>
      <c r="C42" s="52" t="s">
        <v>159</v>
      </c>
      <c r="D42" s="52" t="s">
        <v>15</v>
      </c>
      <c r="E42" s="52" t="s">
        <v>160</v>
      </c>
      <c r="F42" s="61" t="s">
        <v>161</v>
      </c>
      <c r="G42" s="13" t="str">
        <f t="shared" si="0"/>
        <v>5.28/km</v>
      </c>
      <c r="H42" s="14">
        <f t="shared" si="2"/>
        <v>0.06724537037037037</v>
      </c>
      <c r="I42" s="14">
        <f>F42-INDEX($F$4:$F$473,MATCH(D42,$D$4:$D$473,0))</f>
        <v>0.05531249999999999</v>
      </c>
    </row>
    <row r="43" spans="1:9" s="1" customFormat="1" ht="14.25" customHeight="1">
      <c r="A43" s="20">
        <v>40</v>
      </c>
      <c r="B43" s="52" t="s">
        <v>162</v>
      </c>
      <c r="C43" s="52" t="s">
        <v>163</v>
      </c>
      <c r="D43" s="52" t="s">
        <v>12</v>
      </c>
      <c r="E43" s="52" t="s">
        <v>164</v>
      </c>
      <c r="F43" s="61" t="s">
        <v>165</v>
      </c>
      <c r="G43" s="13" t="str">
        <f t="shared" si="0"/>
        <v>5.28/km</v>
      </c>
      <c r="H43" s="14">
        <f t="shared" si="2"/>
        <v>0.06725694444444441</v>
      </c>
      <c r="I43" s="14">
        <f>F43-INDEX($F$4:$F$473,MATCH(D43,$D$4:$D$473,0))</f>
        <v>0.06725694444444441</v>
      </c>
    </row>
    <row r="44" spans="1:9" s="1" customFormat="1" ht="14.25" customHeight="1">
      <c r="A44" s="20">
        <v>41</v>
      </c>
      <c r="B44" s="52" t="s">
        <v>166</v>
      </c>
      <c r="C44" s="52" t="s">
        <v>88</v>
      </c>
      <c r="D44" s="52" t="s">
        <v>15</v>
      </c>
      <c r="E44" s="52" t="s">
        <v>167</v>
      </c>
      <c r="F44" s="61" t="s">
        <v>168</v>
      </c>
      <c r="G44" s="13" t="str">
        <f t="shared" si="0"/>
        <v>5.31/km</v>
      </c>
      <c r="H44" s="14">
        <f t="shared" si="2"/>
        <v>0.07071759259259258</v>
      </c>
      <c r="I44" s="14">
        <f>F44-INDEX($F$4:$F$473,MATCH(D44,$D$4:$D$473,0))</f>
        <v>0.0587847222222222</v>
      </c>
    </row>
    <row r="45" spans="1:9" s="1" customFormat="1" ht="14.25" customHeight="1">
      <c r="A45" s="20">
        <v>42</v>
      </c>
      <c r="B45" s="52" t="s">
        <v>169</v>
      </c>
      <c r="C45" s="52" t="s">
        <v>170</v>
      </c>
      <c r="D45" s="52" t="s">
        <v>20</v>
      </c>
      <c r="E45" s="53"/>
      <c r="F45" s="61" t="s">
        <v>171</v>
      </c>
      <c r="G45" s="13" t="str">
        <f t="shared" si="0"/>
        <v>5.32/km</v>
      </c>
      <c r="H45" s="14">
        <f t="shared" si="2"/>
        <v>0.07192129629629629</v>
      </c>
      <c r="I45" s="14">
        <f>F45-INDEX($F$4:$F$473,MATCH(D45,$D$4:$D$473,0))</f>
        <v>0</v>
      </c>
    </row>
    <row r="46" spans="1:9" s="1" customFormat="1" ht="14.25" customHeight="1">
      <c r="A46" s="20">
        <v>43</v>
      </c>
      <c r="B46" s="52" t="s">
        <v>172</v>
      </c>
      <c r="C46" s="52" t="s">
        <v>173</v>
      </c>
      <c r="D46" s="52" t="s">
        <v>14</v>
      </c>
      <c r="E46" s="53"/>
      <c r="F46" s="61" t="s">
        <v>174</v>
      </c>
      <c r="G46" s="13" t="str">
        <f t="shared" si="0"/>
        <v>5.37/km</v>
      </c>
      <c r="H46" s="14">
        <f t="shared" si="2"/>
        <v>0.07740740740740737</v>
      </c>
      <c r="I46" s="14">
        <f>F46-INDEX($F$4:$F$473,MATCH(D46,$D$4:$D$473,0))</f>
        <v>0.046631944444444406</v>
      </c>
    </row>
    <row r="47" spans="1:9" s="1" customFormat="1" ht="14.25" customHeight="1">
      <c r="A47" s="20">
        <v>44</v>
      </c>
      <c r="B47" s="52" t="s">
        <v>175</v>
      </c>
      <c r="C47" s="52" t="s">
        <v>176</v>
      </c>
      <c r="D47" s="52" t="s">
        <v>15</v>
      </c>
      <c r="E47" s="52" t="s">
        <v>177</v>
      </c>
      <c r="F47" s="61" t="s">
        <v>178</v>
      </c>
      <c r="G47" s="13" t="str">
        <f t="shared" si="0"/>
        <v>5.39/km</v>
      </c>
      <c r="H47" s="14">
        <f t="shared" si="2"/>
        <v>0.07960648148148153</v>
      </c>
      <c r="I47" s="14">
        <f>F47-INDEX($F$4:$F$473,MATCH(D47,$D$4:$D$473,0))</f>
        <v>0.06767361111111114</v>
      </c>
    </row>
    <row r="48" spans="1:9" s="1" customFormat="1" ht="14.25" customHeight="1">
      <c r="A48" s="20">
        <v>45</v>
      </c>
      <c r="B48" s="52" t="s">
        <v>179</v>
      </c>
      <c r="C48" s="52" t="s">
        <v>180</v>
      </c>
      <c r="D48" s="52" t="s">
        <v>15</v>
      </c>
      <c r="E48" s="52" t="s">
        <v>181</v>
      </c>
      <c r="F48" s="61" t="s">
        <v>182</v>
      </c>
      <c r="G48" s="13" t="str">
        <f t="shared" si="0"/>
        <v>5.40/km</v>
      </c>
      <c r="H48" s="14">
        <f t="shared" si="2"/>
        <v>0.08043981481481483</v>
      </c>
      <c r="I48" s="14">
        <f>F48-INDEX($F$4:$F$473,MATCH(D48,$D$4:$D$473,0))</f>
        <v>0.06850694444444444</v>
      </c>
    </row>
    <row r="49" spans="1:9" s="1" customFormat="1" ht="14.25" customHeight="1">
      <c r="A49" s="20">
        <v>46</v>
      </c>
      <c r="B49" s="52" t="s">
        <v>183</v>
      </c>
      <c r="C49" s="52" t="s">
        <v>184</v>
      </c>
      <c r="D49" s="52" t="s">
        <v>14</v>
      </c>
      <c r="E49" s="52" t="s">
        <v>185</v>
      </c>
      <c r="F49" s="61" t="s">
        <v>186</v>
      </c>
      <c r="G49" s="13" t="str">
        <f t="shared" si="0"/>
        <v>5.41/km</v>
      </c>
      <c r="H49" s="14">
        <f t="shared" si="2"/>
        <v>0.08186342592592588</v>
      </c>
      <c r="I49" s="14">
        <f>F49-INDEX($F$4:$F$473,MATCH(D49,$D$4:$D$473,0))</f>
        <v>0.05108796296296292</v>
      </c>
    </row>
    <row r="50" spans="1:9" s="1" customFormat="1" ht="14.25" customHeight="1">
      <c r="A50" s="20">
        <v>47</v>
      </c>
      <c r="B50" s="52" t="s">
        <v>187</v>
      </c>
      <c r="C50" s="52" t="s">
        <v>188</v>
      </c>
      <c r="D50" s="52" t="s">
        <v>26</v>
      </c>
      <c r="E50" s="52" t="s">
        <v>189</v>
      </c>
      <c r="F50" s="61" t="s">
        <v>190</v>
      </c>
      <c r="G50" s="13" t="str">
        <f t="shared" si="0"/>
        <v>5.43/km</v>
      </c>
      <c r="H50" s="14">
        <f t="shared" si="2"/>
        <v>0.08381944444444445</v>
      </c>
      <c r="I50" s="14">
        <f>F50-INDEX($F$4:$F$473,MATCH(D50,$D$4:$D$473,0))</f>
        <v>0.06943287037037038</v>
      </c>
    </row>
    <row r="51" spans="1:9" s="1" customFormat="1" ht="14.25" customHeight="1">
      <c r="A51" s="20">
        <v>48</v>
      </c>
      <c r="B51" s="52" t="s">
        <v>191</v>
      </c>
      <c r="C51" s="52" t="s">
        <v>192</v>
      </c>
      <c r="D51" s="52" t="s">
        <v>13</v>
      </c>
      <c r="E51" s="52" t="s">
        <v>193</v>
      </c>
      <c r="F51" s="61" t="s">
        <v>194</v>
      </c>
      <c r="G51" s="13" t="str">
        <f t="shared" si="0"/>
        <v>5.43/km</v>
      </c>
      <c r="H51" s="14">
        <f t="shared" si="2"/>
        <v>0.08447916666666666</v>
      </c>
      <c r="I51" s="14">
        <f>F51-INDEX($F$4:$F$473,MATCH(D51,$D$4:$D$473,0))</f>
        <v>0.08370370370370372</v>
      </c>
    </row>
    <row r="52" spans="1:9" s="1" customFormat="1" ht="14.25" customHeight="1">
      <c r="A52" s="20">
        <v>49</v>
      </c>
      <c r="B52" s="52" t="s">
        <v>195</v>
      </c>
      <c r="C52" s="52" t="s">
        <v>80</v>
      </c>
      <c r="D52" s="52" t="s">
        <v>15</v>
      </c>
      <c r="E52" s="52" t="s">
        <v>160</v>
      </c>
      <c r="F52" s="61" t="s">
        <v>196</v>
      </c>
      <c r="G52" s="13" t="str">
        <f t="shared" si="0"/>
        <v>5.45/km</v>
      </c>
      <c r="H52" s="14">
        <f t="shared" si="2"/>
        <v>0.08651620370370366</v>
      </c>
      <c r="I52" s="14">
        <f>F52-INDEX($F$4:$F$473,MATCH(D52,$D$4:$D$473,0))</f>
        <v>0.07458333333333328</v>
      </c>
    </row>
    <row r="53" spans="1:9" s="3" customFormat="1" ht="14.25" customHeight="1">
      <c r="A53" s="20">
        <v>50</v>
      </c>
      <c r="B53" s="52" t="s">
        <v>197</v>
      </c>
      <c r="C53" s="52" t="s">
        <v>198</v>
      </c>
      <c r="D53" s="52" t="s">
        <v>12</v>
      </c>
      <c r="E53" s="52" t="s">
        <v>199</v>
      </c>
      <c r="F53" s="61" t="s">
        <v>200</v>
      </c>
      <c r="G53" s="13" t="str">
        <f t="shared" si="0"/>
        <v>5.45/km</v>
      </c>
      <c r="H53" s="14">
        <f t="shared" si="2"/>
        <v>0.08681712962962962</v>
      </c>
      <c r="I53" s="14">
        <f>F53-INDEX($F$4:$F$473,MATCH(D53,$D$4:$D$473,0))</f>
        <v>0.08681712962962962</v>
      </c>
    </row>
    <row r="54" spans="1:9" s="1" customFormat="1" ht="14.25" customHeight="1">
      <c r="A54" s="20">
        <v>51</v>
      </c>
      <c r="B54" s="52" t="s">
        <v>201</v>
      </c>
      <c r="C54" s="52" t="s">
        <v>202</v>
      </c>
      <c r="D54" s="52" t="s">
        <v>13</v>
      </c>
      <c r="E54" s="52" t="s">
        <v>203</v>
      </c>
      <c r="F54" s="61" t="s">
        <v>204</v>
      </c>
      <c r="G54" s="13" t="str">
        <f t="shared" si="0"/>
        <v>5.49/km</v>
      </c>
      <c r="H54" s="14">
        <f t="shared" si="2"/>
        <v>0.0907986111111111</v>
      </c>
      <c r="I54" s="14">
        <f>F54-INDEX($F$4:$F$473,MATCH(D54,$D$4:$D$473,0))</f>
        <v>0.09002314814814816</v>
      </c>
    </row>
    <row r="55" spans="1:9" s="1" customFormat="1" ht="14.25" customHeight="1">
      <c r="A55" s="20">
        <v>52</v>
      </c>
      <c r="B55" s="52" t="s">
        <v>205</v>
      </c>
      <c r="C55" s="52" t="s">
        <v>206</v>
      </c>
      <c r="D55" s="52" t="s">
        <v>12</v>
      </c>
      <c r="E55" s="52" t="s">
        <v>207</v>
      </c>
      <c r="F55" s="61" t="s">
        <v>208</v>
      </c>
      <c r="G55" s="13" t="str">
        <f t="shared" si="0"/>
        <v>5.49/km</v>
      </c>
      <c r="H55" s="14">
        <f t="shared" si="2"/>
        <v>0.0914699074074074</v>
      </c>
      <c r="I55" s="14">
        <f>F55-INDEX($F$4:$F$473,MATCH(D55,$D$4:$D$473,0))</f>
        <v>0.0914699074074074</v>
      </c>
    </row>
    <row r="56" spans="1:9" s="1" customFormat="1" ht="14.25" customHeight="1">
      <c r="A56" s="20">
        <v>53</v>
      </c>
      <c r="B56" s="52" t="s">
        <v>209</v>
      </c>
      <c r="C56" s="52" t="s">
        <v>210</v>
      </c>
      <c r="D56" s="52" t="s">
        <v>15</v>
      </c>
      <c r="E56" s="52" t="s">
        <v>211</v>
      </c>
      <c r="F56" s="61" t="s">
        <v>212</v>
      </c>
      <c r="G56" s="13" t="str">
        <f t="shared" si="0"/>
        <v>5.49/km</v>
      </c>
      <c r="H56" s="14">
        <f t="shared" si="2"/>
        <v>0.09181712962962962</v>
      </c>
      <c r="I56" s="14">
        <f>F56-INDEX($F$4:$F$473,MATCH(D56,$D$4:$D$473,0))</f>
        <v>0.07988425925925924</v>
      </c>
    </row>
    <row r="57" spans="1:9" s="1" customFormat="1" ht="14.25" customHeight="1">
      <c r="A57" s="20">
        <v>54</v>
      </c>
      <c r="B57" s="52" t="s">
        <v>213</v>
      </c>
      <c r="C57" s="52" t="s">
        <v>214</v>
      </c>
      <c r="D57" s="52" t="s">
        <v>13</v>
      </c>
      <c r="E57" s="52" t="s">
        <v>215</v>
      </c>
      <c r="F57" s="61" t="s">
        <v>216</v>
      </c>
      <c r="G57" s="13" t="str">
        <f t="shared" si="0"/>
        <v>5.54/km</v>
      </c>
      <c r="H57" s="14">
        <f t="shared" si="2"/>
        <v>0.09732638888888889</v>
      </c>
      <c r="I57" s="14">
        <f>F57-INDEX($F$4:$F$473,MATCH(D57,$D$4:$D$473,0))</f>
        <v>0.09655092592592596</v>
      </c>
    </row>
    <row r="58" spans="1:9" s="1" customFormat="1" ht="14.25" customHeight="1">
      <c r="A58" s="20">
        <v>55</v>
      </c>
      <c r="B58" s="52" t="s">
        <v>217</v>
      </c>
      <c r="C58" s="52" t="s">
        <v>218</v>
      </c>
      <c r="D58" s="52" t="s">
        <v>14</v>
      </c>
      <c r="E58" s="52" t="s">
        <v>219</v>
      </c>
      <c r="F58" s="61" t="s">
        <v>220</v>
      </c>
      <c r="G58" s="13" t="str">
        <f t="shared" si="0"/>
        <v>5.54/km</v>
      </c>
      <c r="H58" s="14">
        <f t="shared" si="2"/>
        <v>0.09736111111111112</v>
      </c>
      <c r="I58" s="14">
        <f>F58-INDEX($F$4:$F$473,MATCH(D58,$D$4:$D$473,0))</f>
        <v>0.06658564814814816</v>
      </c>
    </row>
    <row r="59" spans="1:9" s="1" customFormat="1" ht="14.25" customHeight="1">
      <c r="A59" s="20">
        <v>56</v>
      </c>
      <c r="B59" s="52" t="s">
        <v>221</v>
      </c>
      <c r="C59" s="52" t="s">
        <v>88</v>
      </c>
      <c r="D59" s="52" t="s">
        <v>14</v>
      </c>
      <c r="E59" s="52" t="s">
        <v>143</v>
      </c>
      <c r="F59" s="61" t="s">
        <v>222</v>
      </c>
      <c r="G59" s="13" t="str">
        <f t="shared" si="0"/>
        <v>5.55/km</v>
      </c>
      <c r="H59" s="14">
        <f t="shared" si="2"/>
        <v>0.09766203703703702</v>
      </c>
      <c r="I59" s="14">
        <f>F59-INDEX($F$4:$F$473,MATCH(D59,$D$4:$D$473,0))</f>
        <v>0.06688657407407406</v>
      </c>
    </row>
    <row r="60" spans="1:9" s="1" customFormat="1" ht="14.25" customHeight="1">
      <c r="A60" s="20">
        <v>57</v>
      </c>
      <c r="B60" s="52" t="s">
        <v>223</v>
      </c>
      <c r="C60" s="52" t="s">
        <v>192</v>
      </c>
      <c r="D60" s="52" t="s">
        <v>16</v>
      </c>
      <c r="E60" s="52" t="s">
        <v>224</v>
      </c>
      <c r="F60" s="61" t="s">
        <v>225</v>
      </c>
      <c r="G60" s="13" t="str">
        <f t="shared" si="0"/>
        <v>5.55/km</v>
      </c>
      <c r="H60" s="14">
        <f t="shared" si="2"/>
        <v>0.0983680555555555</v>
      </c>
      <c r="I60" s="14">
        <f>F60-INDEX($F$4:$F$473,MATCH(D60,$D$4:$D$473,0))</f>
        <v>0.03629629629629627</v>
      </c>
    </row>
    <row r="61" spans="1:9" s="1" customFormat="1" ht="14.25" customHeight="1">
      <c r="A61" s="20">
        <v>58</v>
      </c>
      <c r="B61" s="52" t="s">
        <v>226</v>
      </c>
      <c r="C61" s="52" t="s">
        <v>227</v>
      </c>
      <c r="D61" s="52" t="s">
        <v>13</v>
      </c>
      <c r="E61" s="53"/>
      <c r="F61" s="61" t="s">
        <v>228</v>
      </c>
      <c r="G61" s="13" t="str">
        <f t="shared" si="0"/>
        <v>5.58/km</v>
      </c>
      <c r="H61" s="14">
        <f t="shared" si="2"/>
        <v>0.10157407407407404</v>
      </c>
      <c r="I61" s="14">
        <f>F61-INDEX($F$4:$F$473,MATCH(D61,$D$4:$D$473,0))</f>
        <v>0.1007986111111111</v>
      </c>
    </row>
    <row r="62" spans="1:9" s="1" customFormat="1" ht="14.25" customHeight="1">
      <c r="A62" s="20">
        <v>59</v>
      </c>
      <c r="B62" s="52" t="s">
        <v>229</v>
      </c>
      <c r="C62" s="52" t="s">
        <v>230</v>
      </c>
      <c r="D62" s="52" t="s">
        <v>17</v>
      </c>
      <c r="E62" s="52" t="s">
        <v>231</v>
      </c>
      <c r="F62" s="61" t="s">
        <v>232</v>
      </c>
      <c r="G62" s="13" t="str">
        <f t="shared" si="0"/>
        <v>5.58/km</v>
      </c>
      <c r="H62" s="14">
        <f t="shared" si="2"/>
        <v>0.10162037037037036</v>
      </c>
      <c r="I62" s="14">
        <f>F62-INDEX($F$4:$F$473,MATCH(D62,$D$4:$D$473,0))</f>
        <v>0.04241898148148149</v>
      </c>
    </row>
    <row r="63" spans="1:9" s="1" customFormat="1" ht="14.25" customHeight="1">
      <c r="A63" s="20">
        <v>60</v>
      </c>
      <c r="B63" s="52" t="s">
        <v>233</v>
      </c>
      <c r="C63" s="52" t="s">
        <v>234</v>
      </c>
      <c r="D63" s="52" t="s">
        <v>12</v>
      </c>
      <c r="E63" s="52" t="s">
        <v>143</v>
      </c>
      <c r="F63" s="61" t="s">
        <v>235</v>
      </c>
      <c r="G63" s="13" t="str">
        <f t="shared" si="0"/>
        <v>5.58/km</v>
      </c>
      <c r="H63" s="14">
        <f t="shared" si="2"/>
        <v>0.10182870370370373</v>
      </c>
      <c r="I63" s="14">
        <f>F63-INDEX($F$4:$F$473,MATCH(D63,$D$4:$D$473,0))</f>
        <v>0.10182870370370373</v>
      </c>
    </row>
    <row r="64" spans="1:9" s="1" customFormat="1" ht="14.25" customHeight="1">
      <c r="A64" s="20">
        <v>61</v>
      </c>
      <c r="B64" s="52" t="s">
        <v>236</v>
      </c>
      <c r="C64" s="52" t="s">
        <v>237</v>
      </c>
      <c r="D64" s="52" t="s">
        <v>13</v>
      </c>
      <c r="E64" s="52" t="s">
        <v>85</v>
      </c>
      <c r="F64" s="61" t="s">
        <v>238</v>
      </c>
      <c r="G64" s="13" t="str">
        <f t="shared" si="0"/>
        <v>5.59/km</v>
      </c>
      <c r="H64" s="14">
        <f t="shared" si="2"/>
        <v>0.10265046296296293</v>
      </c>
      <c r="I64" s="14">
        <f>F64-INDEX($F$4:$F$473,MATCH(D64,$D$4:$D$473,0))</f>
        <v>0.101875</v>
      </c>
    </row>
    <row r="65" spans="1:9" s="1" customFormat="1" ht="14.25" customHeight="1">
      <c r="A65" s="20">
        <v>62</v>
      </c>
      <c r="B65" s="52" t="s">
        <v>239</v>
      </c>
      <c r="C65" s="52" t="s">
        <v>240</v>
      </c>
      <c r="D65" s="52" t="s">
        <v>16</v>
      </c>
      <c r="E65" s="53"/>
      <c r="F65" s="61" t="s">
        <v>241</v>
      </c>
      <c r="G65" s="13" t="str">
        <f t="shared" si="0"/>
        <v>6.02/km</v>
      </c>
      <c r="H65" s="14">
        <f t="shared" si="2"/>
        <v>0.1063425925925926</v>
      </c>
      <c r="I65" s="14">
        <f>F65-INDEX($F$4:$F$473,MATCH(D65,$D$4:$D$473,0))</f>
        <v>0.04427083333333337</v>
      </c>
    </row>
    <row r="66" spans="1:9" s="1" customFormat="1" ht="14.25" customHeight="1">
      <c r="A66" s="20">
        <v>63</v>
      </c>
      <c r="B66" s="52" t="s">
        <v>242</v>
      </c>
      <c r="C66" s="52" t="s">
        <v>243</v>
      </c>
      <c r="D66" s="52" t="s">
        <v>15</v>
      </c>
      <c r="E66" s="52" t="s">
        <v>244</v>
      </c>
      <c r="F66" s="61" t="s">
        <v>245</v>
      </c>
      <c r="G66" s="13" t="str">
        <f t="shared" si="0"/>
        <v>6.03/km</v>
      </c>
      <c r="H66" s="14">
        <f t="shared" si="2"/>
        <v>0.10693287037037036</v>
      </c>
      <c r="I66" s="14">
        <f>F66-INDEX($F$4:$F$473,MATCH(D66,$D$4:$D$473,0))</f>
        <v>0.09499999999999997</v>
      </c>
    </row>
    <row r="67" spans="1:9" s="1" customFormat="1" ht="14.25" customHeight="1">
      <c r="A67" s="20">
        <v>64</v>
      </c>
      <c r="B67" s="52" t="s">
        <v>246</v>
      </c>
      <c r="C67" s="52" t="s">
        <v>247</v>
      </c>
      <c r="D67" s="52" t="s">
        <v>20</v>
      </c>
      <c r="E67" s="52" t="s">
        <v>248</v>
      </c>
      <c r="F67" s="61" t="s">
        <v>249</v>
      </c>
      <c r="G67" s="13" t="str">
        <f t="shared" si="0"/>
        <v>6.03/km</v>
      </c>
      <c r="H67" s="14">
        <f t="shared" si="2"/>
        <v>0.10804398148148148</v>
      </c>
      <c r="I67" s="14">
        <f>F67-INDEX($F$4:$F$473,MATCH(D67,$D$4:$D$473,0))</f>
        <v>0.03612268518518519</v>
      </c>
    </row>
    <row r="68" spans="1:9" s="1" customFormat="1" ht="14.25" customHeight="1">
      <c r="A68" s="20">
        <v>65</v>
      </c>
      <c r="B68" s="52" t="s">
        <v>221</v>
      </c>
      <c r="C68" s="52" t="s">
        <v>230</v>
      </c>
      <c r="D68" s="52" t="s">
        <v>16</v>
      </c>
      <c r="E68" s="52" t="s">
        <v>143</v>
      </c>
      <c r="F68" s="61" t="s">
        <v>250</v>
      </c>
      <c r="G68" s="13" t="str">
        <f aca="true" t="shared" si="3" ref="G68:G131">TEXT(INT((HOUR(F68)*3600+MINUTE(F68)*60+SECOND(F68))/$I$2/60),"0")&amp;"."&amp;TEXT(MOD((HOUR(F68)*3600+MINUTE(F68)*60+SECOND(F68))/$I$2,60),"00")&amp;"/km"</f>
        <v>6.05/km</v>
      </c>
      <c r="H68" s="14">
        <f t="shared" si="2"/>
        <v>0.10923611111111109</v>
      </c>
      <c r="I68" s="14">
        <f>F68-INDEX($F$4:$F$473,MATCH(D68,$D$4:$D$473,0))</f>
        <v>0.04716435185185186</v>
      </c>
    </row>
    <row r="69" spans="1:9" s="1" customFormat="1" ht="14.25" customHeight="1">
      <c r="A69" s="20">
        <v>66</v>
      </c>
      <c r="B69" s="52" t="s">
        <v>251</v>
      </c>
      <c r="C69" s="52" t="s">
        <v>252</v>
      </c>
      <c r="D69" s="52" t="s">
        <v>12</v>
      </c>
      <c r="E69" s="53"/>
      <c r="F69" s="61" t="s">
        <v>253</v>
      </c>
      <c r="G69" s="13" t="str">
        <f t="shared" si="3"/>
        <v>6.06/km</v>
      </c>
      <c r="H69" s="14">
        <f t="shared" si="2"/>
        <v>0.11047453703703702</v>
      </c>
      <c r="I69" s="14">
        <f>F69-INDEX($F$4:$F$473,MATCH(D69,$D$4:$D$473,0))</f>
        <v>0.11047453703703702</v>
      </c>
    </row>
    <row r="70" spans="1:9" s="1" customFormat="1" ht="14.25" customHeight="1">
      <c r="A70" s="20">
        <v>67</v>
      </c>
      <c r="B70" s="52" t="s">
        <v>254</v>
      </c>
      <c r="C70" s="52" t="s">
        <v>255</v>
      </c>
      <c r="D70" s="52" t="s">
        <v>14</v>
      </c>
      <c r="E70" s="53"/>
      <c r="F70" s="61" t="s">
        <v>256</v>
      </c>
      <c r="G70" s="13" t="str">
        <f t="shared" si="3"/>
        <v>6.06/km</v>
      </c>
      <c r="H70" s="14">
        <f t="shared" si="2"/>
        <v>0.1106597222222222</v>
      </c>
      <c r="I70" s="14">
        <f>F70-INDEX($F$4:$F$473,MATCH(D70,$D$4:$D$473,0))</f>
        <v>0.07988425925925924</v>
      </c>
    </row>
    <row r="71" spans="1:9" s="1" customFormat="1" ht="14.25" customHeight="1">
      <c r="A71" s="20">
        <v>68</v>
      </c>
      <c r="B71" s="52" t="s">
        <v>257</v>
      </c>
      <c r="C71" s="52" t="s">
        <v>258</v>
      </c>
      <c r="D71" s="52" t="s">
        <v>14</v>
      </c>
      <c r="E71" s="52" t="s">
        <v>259</v>
      </c>
      <c r="F71" s="61" t="s">
        <v>260</v>
      </c>
      <c r="G71" s="13" t="str">
        <f t="shared" si="3"/>
        <v>6.07/km</v>
      </c>
      <c r="H71" s="14">
        <f t="shared" si="2"/>
        <v>0.11175925925925928</v>
      </c>
      <c r="I71" s="14">
        <f>F71-INDEX($F$4:$F$473,MATCH(D71,$D$4:$D$473,0))</f>
        <v>0.08098379629629632</v>
      </c>
    </row>
    <row r="72" spans="1:9" s="1" customFormat="1" ht="14.25" customHeight="1">
      <c r="A72" s="20">
        <v>69</v>
      </c>
      <c r="B72" s="52" t="s">
        <v>261</v>
      </c>
      <c r="C72" s="52" t="s">
        <v>262</v>
      </c>
      <c r="D72" s="52" t="s">
        <v>26</v>
      </c>
      <c r="E72" s="52" t="s">
        <v>263</v>
      </c>
      <c r="F72" s="61" t="s">
        <v>264</v>
      </c>
      <c r="G72" s="13" t="str">
        <f t="shared" si="3"/>
        <v>6.07/km</v>
      </c>
      <c r="H72" s="14">
        <f t="shared" si="2"/>
        <v>0.11247685185185186</v>
      </c>
      <c r="I72" s="14">
        <f>F72-INDEX($F$4:$F$473,MATCH(D72,$D$4:$D$473,0))</f>
        <v>0.09809027777777779</v>
      </c>
    </row>
    <row r="73" spans="1:9" s="1" customFormat="1" ht="14.25" customHeight="1">
      <c r="A73" s="20">
        <v>70</v>
      </c>
      <c r="B73" s="52" t="s">
        <v>265</v>
      </c>
      <c r="C73" s="52" t="s">
        <v>266</v>
      </c>
      <c r="D73" s="52" t="s">
        <v>12</v>
      </c>
      <c r="E73" s="53"/>
      <c r="F73" s="61" t="s">
        <v>267</v>
      </c>
      <c r="G73" s="13" t="str">
        <f t="shared" si="3"/>
        <v>6.08/km</v>
      </c>
      <c r="H73" s="14">
        <f t="shared" si="2"/>
        <v>0.11278935185185185</v>
      </c>
      <c r="I73" s="14">
        <f>F73-INDEX($F$4:$F$473,MATCH(D73,$D$4:$D$473,0))</f>
        <v>0.11278935185185185</v>
      </c>
    </row>
    <row r="74" spans="1:9" s="1" customFormat="1" ht="14.25" customHeight="1">
      <c r="A74" s="20">
        <v>71</v>
      </c>
      <c r="B74" s="52" t="s">
        <v>268</v>
      </c>
      <c r="C74" s="52" t="s">
        <v>269</v>
      </c>
      <c r="D74" s="52" t="s">
        <v>15</v>
      </c>
      <c r="E74" s="52" t="s">
        <v>85</v>
      </c>
      <c r="F74" s="61" t="s">
        <v>270</v>
      </c>
      <c r="G74" s="13" t="str">
        <f t="shared" si="3"/>
        <v>6.09/km</v>
      </c>
      <c r="H74" s="14">
        <f t="shared" si="2"/>
        <v>0.11414351851851856</v>
      </c>
      <c r="I74" s="14">
        <f>F74-INDEX($F$4:$F$473,MATCH(D74,$D$4:$D$473,0))</f>
        <v>0.10221064814814818</v>
      </c>
    </row>
    <row r="75" spans="1:9" s="1" customFormat="1" ht="14.25" customHeight="1">
      <c r="A75" s="20">
        <v>72</v>
      </c>
      <c r="B75" s="52" t="s">
        <v>271</v>
      </c>
      <c r="C75" s="52" t="s">
        <v>272</v>
      </c>
      <c r="D75" s="52" t="s">
        <v>15</v>
      </c>
      <c r="E75" s="52" t="s">
        <v>273</v>
      </c>
      <c r="F75" s="61" t="s">
        <v>274</v>
      </c>
      <c r="G75" s="13" t="str">
        <f t="shared" si="3"/>
        <v>6.09/km</v>
      </c>
      <c r="H75" s="14">
        <f t="shared" si="2"/>
        <v>0.11456018518518518</v>
      </c>
      <c r="I75" s="14">
        <f>F75-INDEX($F$4:$F$473,MATCH(D75,$D$4:$D$473,0))</f>
        <v>0.1026273148148148</v>
      </c>
    </row>
    <row r="76" spans="1:9" s="1" customFormat="1" ht="14.25" customHeight="1">
      <c r="A76" s="20">
        <v>73</v>
      </c>
      <c r="B76" s="52" t="s">
        <v>275</v>
      </c>
      <c r="C76" s="52" t="s">
        <v>192</v>
      </c>
      <c r="D76" s="52" t="s">
        <v>17</v>
      </c>
      <c r="E76" s="52" t="s">
        <v>28</v>
      </c>
      <c r="F76" s="61" t="s">
        <v>276</v>
      </c>
      <c r="G76" s="13" t="str">
        <f t="shared" si="3"/>
        <v>6.10/km</v>
      </c>
      <c r="H76" s="14">
        <f t="shared" si="2"/>
        <v>0.11547453703703703</v>
      </c>
      <c r="I76" s="14">
        <f>F76-INDEX($F$4:$F$473,MATCH(D76,$D$4:$D$473,0))</f>
        <v>0.056273148148148155</v>
      </c>
    </row>
    <row r="77" spans="1:9" s="1" customFormat="1" ht="14.25" customHeight="1">
      <c r="A77" s="20">
        <v>74</v>
      </c>
      <c r="B77" s="52" t="s">
        <v>277</v>
      </c>
      <c r="C77" s="52" t="s">
        <v>278</v>
      </c>
      <c r="D77" s="52" t="s">
        <v>14</v>
      </c>
      <c r="E77" s="52" t="s">
        <v>279</v>
      </c>
      <c r="F77" s="61" t="s">
        <v>280</v>
      </c>
      <c r="G77" s="13" t="str">
        <f t="shared" si="3"/>
        <v>6.11/km</v>
      </c>
      <c r="H77" s="14">
        <f t="shared" si="2"/>
        <v>0.11675925925925923</v>
      </c>
      <c r="I77" s="14">
        <f>F77-INDEX($F$4:$F$473,MATCH(D77,$D$4:$D$473,0))</f>
        <v>0.08598379629629627</v>
      </c>
    </row>
    <row r="78" spans="1:9" s="1" customFormat="1" ht="14.25" customHeight="1">
      <c r="A78" s="20">
        <v>75</v>
      </c>
      <c r="B78" s="52" t="s">
        <v>281</v>
      </c>
      <c r="C78" s="52" t="s">
        <v>282</v>
      </c>
      <c r="D78" s="52" t="s">
        <v>14</v>
      </c>
      <c r="E78" s="52" t="s">
        <v>283</v>
      </c>
      <c r="F78" s="61" t="s">
        <v>284</v>
      </c>
      <c r="G78" s="13" t="str">
        <f t="shared" si="3"/>
        <v>6.11/km</v>
      </c>
      <c r="H78" s="14">
        <f t="shared" si="2"/>
        <v>0.11679398148148146</v>
      </c>
      <c r="I78" s="14">
        <f>F78-INDEX($F$4:$F$473,MATCH(D78,$D$4:$D$473,0))</f>
        <v>0.0860185185185185</v>
      </c>
    </row>
    <row r="79" spans="1:9" s="1" customFormat="1" ht="14.25" customHeight="1">
      <c r="A79" s="21">
        <v>76</v>
      </c>
      <c r="B79" s="62" t="s">
        <v>285</v>
      </c>
      <c r="C79" s="62" t="s">
        <v>286</v>
      </c>
      <c r="D79" s="62" t="s">
        <v>15</v>
      </c>
      <c r="E79" s="62" t="s">
        <v>11</v>
      </c>
      <c r="F79" s="63" t="s">
        <v>287</v>
      </c>
      <c r="G79" s="15" t="str">
        <f t="shared" si="3"/>
        <v>6.12/km</v>
      </c>
      <c r="H79" s="16">
        <f t="shared" si="2"/>
        <v>0.11782407407407408</v>
      </c>
      <c r="I79" s="16">
        <f>F79-INDEX($F$4:$F$473,MATCH(D79,$D$4:$D$473,0))</f>
        <v>0.1058912037037037</v>
      </c>
    </row>
    <row r="80" spans="1:9" s="3" customFormat="1" ht="14.25" customHeight="1">
      <c r="A80" s="20">
        <v>77</v>
      </c>
      <c r="B80" s="52" t="s">
        <v>288</v>
      </c>
      <c r="C80" s="52" t="s">
        <v>289</v>
      </c>
      <c r="D80" s="52" t="s">
        <v>13</v>
      </c>
      <c r="E80" s="52" t="s">
        <v>290</v>
      </c>
      <c r="F80" s="61" t="s">
        <v>291</v>
      </c>
      <c r="G80" s="13" t="str">
        <f t="shared" si="3"/>
        <v>6.12/km</v>
      </c>
      <c r="H80" s="14">
        <f t="shared" si="2"/>
        <v>0.11842592592592593</v>
      </c>
      <c r="I80" s="14">
        <f>F80-INDEX($F$4:$F$473,MATCH(D80,$D$4:$D$473,0))</f>
        <v>0.117650462962963</v>
      </c>
    </row>
    <row r="81" spans="1:9" s="1" customFormat="1" ht="14.25" customHeight="1">
      <c r="A81" s="20">
        <v>78</v>
      </c>
      <c r="B81" s="52" t="s">
        <v>292</v>
      </c>
      <c r="C81" s="52" t="s">
        <v>293</v>
      </c>
      <c r="D81" s="52" t="s">
        <v>15</v>
      </c>
      <c r="E81" s="52" t="s">
        <v>294</v>
      </c>
      <c r="F81" s="61" t="s">
        <v>295</v>
      </c>
      <c r="G81" s="13" t="str">
        <f t="shared" si="3"/>
        <v>6.17/km</v>
      </c>
      <c r="H81" s="14">
        <f t="shared" si="2"/>
        <v>0.1232407407407407</v>
      </c>
      <c r="I81" s="14">
        <f>F81-INDEX($F$4:$F$473,MATCH(D81,$D$4:$D$473,0))</f>
        <v>0.11130787037037032</v>
      </c>
    </row>
    <row r="82" spans="1:9" s="1" customFormat="1" ht="14.25" customHeight="1">
      <c r="A82" s="20">
        <v>79</v>
      </c>
      <c r="B82" s="52" t="s">
        <v>296</v>
      </c>
      <c r="C82" s="52" t="s">
        <v>107</v>
      </c>
      <c r="D82" s="52" t="s">
        <v>15</v>
      </c>
      <c r="E82" s="52" t="s">
        <v>297</v>
      </c>
      <c r="F82" s="61" t="s">
        <v>298</v>
      </c>
      <c r="G82" s="13" t="str">
        <f t="shared" si="3"/>
        <v>6.17/km</v>
      </c>
      <c r="H82" s="14">
        <f t="shared" si="2"/>
        <v>0.12390046296296292</v>
      </c>
      <c r="I82" s="14">
        <f>F82-INDEX($F$4:$F$473,MATCH(D82,$D$4:$D$473,0))</f>
        <v>0.11196759259259254</v>
      </c>
    </row>
    <row r="83" spans="1:9" s="1" customFormat="1" ht="14.25" customHeight="1">
      <c r="A83" s="20">
        <v>80</v>
      </c>
      <c r="B83" s="52" t="s">
        <v>299</v>
      </c>
      <c r="C83" s="52" t="s">
        <v>103</v>
      </c>
      <c r="D83" s="52" t="s">
        <v>12</v>
      </c>
      <c r="E83" s="52" t="s">
        <v>300</v>
      </c>
      <c r="F83" s="61" t="s">
        <v>301</v>
      </c>
      <c r="G83" s="13" t="str">
        <f t="shared" si="3"/>
        <v>6.18/km</v>
      </c>
      <c r="H83" s="14">
        <f t="shared" si="2"/>
        <v>0.12537037037037035</v>
      </c>
      <c r="I83" s="14">
        <f>F83-INDEX($F$4:$F$473,MATCH(D83,$D$4:$D$473,0))</f>
        <v>0.12537037037037035</v>
      </c>
    </row>
    <row r="84" spans="1:9" ht="14.25" customHeight="1">
      <c r="A84" s="20">
        <v>81</v>
      </c>
      <c r="B84" s="52" t="s">
        <v>302</v>
      </c>
      <c r="C84" s="52" t="s">
        <v>303</v>
      </c>
      <c r="D84" s="52" t="s">
        <v>26</v>
      </c>
      <c r="E84" s="52" t="s">
        <v>304</v>
      </c>
      <c r="F84" s="61" t="s">
        <v>305</v>
      </c>
      <c r="G84" s="13" t="str">
        <f t="shared" si="3"/>
        <v>6.19/km</v>
      </c>
      <c r="H84" s="14">
        <f t="shared" si="2"/>
        <v>0.1260763888888889</v>
      </c>
      <c r="I84" s="14">
        <f>F84-INDEX($F$4:$F$473,MATCH(D84,$D$4:$D$473,0))</f>
        <v>0.11168981481481483</v>
      </c>
    </row>
    <row r="85" spans="1:9" ht="14.25" customHeight="1">
      <c r="A85" s="20">
        <v>82</v>
      </c>
      <c r="B85" s="52" t="s">
        <v>306</v>
      </c>
      <c r="C85" s="52" t="s">
        <v>307</v>
      </c>
      <c r="D85" s="52" t="s">
        <v>15</v>
      </c>
      <c r="E85" s="52" t="s">
        <v>308</v>
      </c>
      <c r="F85" s="61" t="s">
        <v>309</v>
      </c>
      <c r="G85" s="13" t="str">
        <f t="shared" si="3"/>
        <v>6.20/km</v>
      </c>
      <c r="H85" s="14">
        <f t="shared" si="2"/>
        <v>0.12667824074074074</v>
      </c>
      <c r="I85" s="14">
        <f>F85-INDEX($F$4:$F$473,MATCH(D85,$D$4:$D$473,0))</f>
        <v>0.11474537037037036</v>
      </c>
    </row>
    <row r="86" spans="1:9" ht="14.25" customHeight="1">
      <c r="A86" s="20">
        <v>83</v>
      </c>
      <c r="B86" s="52" t="s">
        <v>310</v>
      </c>
      <c r="C86" s="52" t="s">
        <v>311</v>
      </c>
      <c r="D86" s="52" t="s">
        <v>13</v>
      </c>
      <c r="E86" s="53"/>
      <c r="F86" s="61" t="s">
        <v>312</v>
      </c>
      <c r="G86" s="13" t="str">
        <f t="shared" si="3"/>
        <v>6.22/km</v>
      </c>
      <c r="H86" s="14">
        <f t="shared" si="2"/>
        <v>0.12920138888888888</v>
      </c>
      <c r="I86" s="14">
        <f>F86-INDEX($F$4:$F$473,MATCH(D86,$D$4:$D$473,0))</f>
        <v>0.12842592592592594</v>
      </c>
    </row>
    <row r="87" spans="1:9" ht="14.25" customHeight="1">
      <c r="A87" s="20">
        <v>84</v>
      </c>
      <c r="B87" s="52" t="s">
        <v>313</v>
      </c>
      <c r="C87" s="52" t="s">
        <v>80</v>
      </c>
      <c r="D87" s="52" t="s">
        <v>14</v>
      </c>
      <c r="E87" s="52" t="s">
        <v>314</v>
      </c>
      <c r="F87" s="61" t="s">
        <v>315</v>
      </c>
      <c r="G87" s="13" t="str">
        <f t="shared" si="3"/>
        <v>6.22/km</v>
      </c>
      <c r="H87" s="14">
        <f t="shared" si="2"/>
        <v>0.12973379629629628</v>
      </c>
      <c r="I87" s="14">
        <f>F87-INDEX($F$4:$F$473,MATCH(D87,$D$4:$D$473,0))</f>
        <v>0.09895833333333331</v>
      </c>
    </row>
    <row r="88" spans="1:9" ht="14.25" customHeight="1">
      <c r="A88" s="20">
        <v>85</v>
      </c>
      <c r="B88" s="52" t="s">
        <v>316</v>
      </c>
      <c r="C88" s="52" t="s">
        <v>317</v>
      </c>
      <c r="D88" s="52" t="s">
        <v>13</v>
      </c>
      <c r="E88" s="52" t="s">
        <v>318</v>
      </c>
      <c r="F88" s="61" t="s">
        <v>319</v>
      </c>
      <c r="G88" s="13" t="str">
        <f t="shared" si="3"/>
        <v>6.24/km</v>
      </c>
      <c r="H88" s="14">
        <f t="shared" si="2"/>
        <v>0.13142361111111112</v>
      </c>
      <c r="I88" s="14">
        <f>F88-INDEX($F$4:$F$473,MATCH(D88,$D$4:$D$473,0))</f>
        <v>0.13064814814814818</v>
      </c>
    </row>
    <row r="89" spans="1:9" ht="14.25" customHeight="1">
      <c r="A89" s="20">
        <v>86</v>
      </c>
      <c r="B89" s="52" t="s">
        <v>320</v>
      </c>
      <c r="C89" s="52" t="s">
        <v>286</v>
      </c>
      <c r="D89" s="52" t="s">
        <v>12</v>
      </c>
      <c r="E89" s="52" t="s">
        <v>321</v>
      </c>
      <c r="F89" s="61" t="s">
        <v>322</v>
      </c>
      <c r="G89" s="13" t="str">
        <f t="shared" si="3"/>
        <v>6.26/km</v>
      </c>
      <c r="H89" s="14">
        <f t="shared" si="2"/>
        <v>0.13353009259259258</v>
      </c>
      <c r="I89" s="14">
        <f>F89-INDEX($F$4:$F$473,MATCH(D89,$D$4:$D$473,0))</f>
        <v>0.13353009259259258</v>
      </c>
    </row>
    <row r="90" spans="1:9" ht="14.25" customHeight="1">
      <c r="A90" s="20">
        <v>87</v>
      </c>
      <c r="B90" s="52" t="s">
        <v>323</v>
      </c>
      <c r="C90" s="52" t="s">
        <v>129</v>
      </c>
      <c r="D90" s="52" t="s">
        <v>15</v>
      </c>
      <c r="E90" s="52" t="s">
        <v>85</v>
      </c>
      <c r="F90" s="61" t="s">
        <v>324</v>
      </c>
      <c r="G90" s="13" t="str">
        <f t="shared" si="3"/>
        <v>6.26/km</v>
      </c>
      <c r="H90" s="14">
        <f t="shared" si="2"/>
        <v>0.13452546296296297</v>
      </c>
      <c r="I90" s="14">
        <f>F90-INDEX($F$4:$F$473,MATCH(D90,$D$4:$D$473,0))</f>
        <v>0.12259259259259259</v>
      </c>
    </row>
    <row r="91" spans="1:9" ht="14.25" customHeight="1">
      <c r="A91" s="20">
        <v>88</v>
      </c>
      <c r="B91" s="52" t="s">
        <v>325</v>
      </c>
      <c r="C91" s="52" t="s">
        <v>192</v>
      </c>
      <c r="D91" s="52" t="s">
        <v>16</v>
      </c>
      <c r="E91" s="52" t="s">
        <v>326</v>
      </c>
      <c r="F91" s="61" t="s">
        <v>327</v>
      </c>
      <c r="G91" s="13" t="str">
        <f t="shared" si="3"/>
        <v>6.27/km</v>
      </c>
      <c r="H91" s="14">
        <f t="shared" si="2"/>
        <v>0.13475694444444447</v>
      </c>
      <c r="I91" s="14">
        <f>F91-INDEX($F$4:$F$473,MATCH(D91,$D$4:$D$473,0))</f>
        <v>0.07268518518518524</v>
      </c>
    </row>
    <row r="92" spans="1:9" ht="14.25" customHeight="1">
      <c r="A92" s="21">
        <v>89</v>
      </c>
      <c r="B92" s="62" t="s">
        <v>328</v>
      </c>
      <c r="C92" s="62" t="s">
        <v>329</v>
      </c>
      <c r="D92" s="62" t="s">
        <v>15</v>
      </c>
      <c r="E92" s="62" t="s">
        <v>11</v>
      </c>
      <c r="F92" s="63" t="s">
        <v>330</v>
      </c>
      <c r="G92" s="15" t="str">
        <f t="shared" si="3"/>
        <v>6.28/km</v>
      </c>
      <c r="H92" s="16">
        <f t="shared" si="2"/>
        <v>0.13586805555555553</v>
      </c>
      <c r="I92" s="16">
        <f>F92-INDEX($F$4:$F$473,MATCH(D92,$D$4:$D$473,0))</f>
        <v>0.12393518518518515</v>
      </c>
    </row>
    <row r="93" spans="1:9" ht="14.25" customHeight="1">
      <c r="A93" s="20">
        <v>90</v>
      </c>
      <c r="B93" s="52" t="s">
        <v>331</v>
      </c>
      <c r="C93" s="52" t="s">
        <v>332</v>
      </c>
      <c r="D93" s="52" t="s">
        <v>16</v>
      </c>
      <c r="E93" s="52" t="s">
        <v>294</v>
      </c>
      <c r="F93" s="61" t="s">
        <v>333</v>
      </c>
      <c r="G93" s="13" t="str">
        <f t="shared" si="3"/>
        <v>6.28/km</v>
      </c>
      <c r="H93" s="14">
        <f t="shared" si="2"/>
        <v>0.13591435185185186</v>
      </c>
      <c r="I93" s="14">
        <f>F93-INDEX($F$4:$F$473,MATCH(D93,$D$4:$D$473,0))</f>
        <v>0.07384259259259263</v>
      </c>
    </row>
    <row r="94" spans="1:9" ht="14.25" customHeight="1">
      <c r="A94" s="20">
        <v>91</v>
      </c>
      <c r="B94" s="52" t="s">
        <v>334</v>
      </c>
      <c r="C94" s="52" t="s">
        <v>335</v>
      </c>
      <c r="D94" s="52" t="s">
        <v>15</v>
      </c>
      <c r="E94" s="52" t="s">
        <v>85</v>
      </c>
      <c r="F94" s="61" t="s">
        <v>336</v>
      </c>
      <c r="G94" s="13" t="str">
        <f t="shared" si="3"/>
        <v>6.29/km</v>
      </c>
      <c r="H94" s="14">
        <f t="shared" si="2"/>
        <v>0.13732638888888887</v>
      </c>
      <c r="I94" s="14">
        <f>F94-INDEX($F$4:$F$473,MATCH(D94,$D$4:$D$473,0))</f>
        <v>0.1253935185185185</v>
      </c>
    </row>
    <row r="95" spans="1:9" ht="14.25" customHeight="1">
      <c r="A95" s="20">
        <v>92</v>
      </c>
      <c r="B95" s="52" t="s">
        <v>337</v>
      </c>
      <c r="C95" s="52" t="s">
        <v>338</v>
      </c>
      <c r="D95" s="52" t="s">
        <v>16</v>
      </c>
      <c r="E95" s="52" t="s">
        <v>339</v>
      </c>
      <c r="F95" s="61" t="s">
        <v>340</v>
      </c>
      <c r="G95" s="13" t="str">
        <f t="shared" si="3"/>
        <v>6.32/km</v>
      </c>
      <c r="H95" s="14">
        <f t="shared" si="2"/>
        <v>0.14091435185185186</v>
      </c>
      <c r="I95" s="14">
        <f>F95-INDEX($F$4:$F$473,MATCH(D95,$D$4:$D$473,0))</f>
        <v>0.07884259259259263</v>
      </c>
    </row>
    <row r="96" spans="1:9" ht="14.25" customHeight="1">
      <c r="A96" s="20">
        <v>93</v>
      </c>
      <c r="B96" s="52" t="s">
        <v>341</v>
      </c>
      <c r="C96" s="52" t="s">
        <v>342</v>
      </c>
      <c r="D96" s="52" t="s">
        <v>13</v>
      </c>
      <c r="E96" s="52" t="s">
        <v>343</v>
      </c>
      <c r="F96" s="61" t="s">
        <v>344</v>
      </c>
      <c r="G96" s="13" t="str">
        <f t="shared" si="3"/>
        <v>6.34/km</v>
      </c>
      <c r="H96" s="14">
        <f aca="true" t="shared" si="4" ref="H96:H159">F96-$F$4</f>
        <v>0.1430324074074074</v>
      </c>
      <c r="I96" s="14">
        <f>F96-INDEX($F$4:$F$473,MATCH(D96,$D$4:$D$473,0))</f>
        <v>0.14225694444444448</v>
      </c>
    </row>
    <row r="97" spans="1:9" ht="14.25" customHeight="1">
      <c r="A97" s="20">
        <v>94</v>
      </c>
      <c r="B97" s="52" t="s">
        <v>345</v>
      </c>
      <c r="C97" s="52" t="s">
        <v>346</v>
      </c>
      <c r="D97" s="52" t="s">
        <v>13</v>
      </c>
      <c r="E97" s="53"/>
      <c r="F97" s="61" t="s">
        <v>347</v>
      </c>
      <c r="G97" s="13" t="str">
        <f t="shared" si="3"/>
        <v>6.34/km</v>
      </c>
      <c r="H97" s="14">
        <f t="shared" si="4"/>
        <v>0.1433333333333333</v>
      </c>
      <c r="I97" s="14">
        <f>F97-INDEX($F$4:$F$473,MATCH(D97,$D$4:$D$473,0))</f>
        <v>0.14255787037037038</v>
      </c>
    </row>
    <row r="98" spans="1:9" ht="14.25" customHeight="1">
      <c r="A98" s="20">
        <v>95</v>
      </c>
      <c r="B98" s="52" t="s">
        <v>348</v>
      </c>
      <c r="C98" s="52" t="s">
        <v>349</v>
      </c>
      <c r="D98" s="52" t="s">
        <v>14</v>
      </c>
      <c r="E98" s="53"/>
      <c r="F98" s="61" t="s">
        <v>350</v>
      </c>
      <c r="G98" s="13" t="str">
        <f t="shared" si="3"/>
        <v>6.35/km</v>
      </c>
      <c r="H98" s="14">
        <f t="shared" si="4"/>
        <v>0.14483796296296297</v>
      </c>
      <c r="I98" s="14">
        <f>F98-INDEX($F$4:$F$473,MATCH(D98,$D$4:$D$473,0))</f>
        <v>0.11406250000000001</v>
      </c>
    </row>
    <row r="99" spans="1:9" ht="14.25" customHeight="1">
      <c r="A99" s="20">
        <v>96</v>
      </c>
      <c r="B99" s="52" t="s">
        <v>351</v>
      </c>
      <c r="C99" s="52" t="s">
        <v>352</v>
      </c>
      <c r="D99" s="52" t="s">
        <v>14</v>
      </c>
      <c r="E99" s="52" t="s">
        <v>353</v>
      </c>
      <c r="F99" s="61" t="s">
        <v>354</v>
      </c>
      <c r="G99" s="13" t="str">
        <f t="shared" si="3"/>
        <v>6.38/km</v>
      </c>
      <c r="H99" s="14">
        <f t="shared" si="4"/>
        <v>0.1475462962962963</v>
      </c>
      <c r="I99" s="14">
        <f>F99-INDEX($F$4:$F$473,MATCH(D99,$D$4:$D$473,0))</f>
        <v>0.11677083333333332</v>
      </c>
    </row>
    <row r="100" spans="1:9" ht="14.25" customHeight="1">
      <c r="A100" s="20">
        <v>97</v>
      </c>
      <c r="B100" s="52" t="s">
        <v>355</v>
      </c>
      <c r="C100" s="52" t="s">
        <v>286</v>
      </c>
      <c r="D100" s="52" t="s">
        <v>13</v>
      </c>
      <c r="E100" s="52" t="s">
        <v>356</v>
      </c>
      <c r="F100" s="61" t="s">
        <v>357</v>
      </c>
      <c r="G100" s="13" t="str">
        <f t="shared" si="3"/>
        <v>6.39/km</v>
      </c>
      <c r="H100" s="14">
        <f t="shared" si="4"/>
        <v>0.14958333333333335</v>
      </c>
      <c r="I100" s="14">
        <f>F100-INDEX($F$4:$F$473,MATCH(D100,$D$4:$D$473,0))</f>
        <v>0.1488078703703704</v>
      </c>
    </row>
    <row r="101" spans="1:9" ht="14.25" customHeight="1">
      <c r="A101" s="20">
        <v>98</v>
      </c>
      <c r="B101" s="52" t="s">
        <v>358</v>
      </c>
      <c r="C101" s="52" t="s">
        <v>359</v>
      </c>
      <c r="D101" s="52" t="s">
        <v>13</v>
      </c>
      <c r="E101" s="52" t="s">
        <v>85</v>
      </c>
      <c r="F101" s="61" t="s">
        <v>360</v>
      </c>
      <c r="G101" s="13" t="str">
        <f t="shared" si="3"/>
        <v>6.43/km</v>
      </c>
      <c r="H101" s="14">
        <f t="shared" si="4"/>
        <v>0.1541898148148148</v>
      </c>
      <c r="I101" s="14">
        <f>F101-INDEX($F$4:$F$473,MATCH(D101,$D$4:$D$473,0))</f>
        <v>0.15341435185185187</v>
      </c>
    </row>
    <row r="102" spans="1:9" ht="14.25" customHeight="1">
      <c r="A102" s="20">
        <v>99</v>
      </c>
      <c r="B102" s="52" t="s">
        <v>361</v>
      </c>
      <c r="C102" s="52" t="s">
        <v>129</v>
      </c>
      <c r="D102" s="52" t="s">
        <v>15</v>
      </c>
      <c r="E102" s="52" t="s">
        <v>362</v>
      </c>
      <c r="F102" s="61" t="s">
        <v>363</v>
      </c>
      <c r="G102" s="13" t="str">
        <f t="shared" si="3"/>
        <v>6.47/km</v>
      </c>
      <c r="H102" s="14">
        <f t="shared" si="4"/>
        <v>0.1583217592592593</v>
      </c>
      <c r="I102" s="14">
        <f>F102-INDEX($F$4:$F$473,MATCH(D102,$D$4:$D$473,0))</f>
        <v>0.1463888888888889</v>
      </c>
    </row>
    <row r="103" spans="1:9" ht="14.25" customHeight="1">
      <c r="A103" s="20">
        <v>100</v>
      </c>
      <c r="B103" s="52" t="s">
        <v>364</v>
      </c>
      <c r="C103" s="52" t="s">
        <v>365</v>
      </c>
      <c r="D103" s="52" t="s">
        <v>15</v>
      </c>
      <c r="E103" s="52" t="s">
        <v>366</v>
      </c>
      <c r="F103" s="61" t="s">
        <v>367</v>
      </c>
      <c r="G103" s="13" t="str">
        <f t="shared" si="3"/>
        <v>6.48/km</v>
      </c>
      <c r="H103" s="14">
        <f t="shared" si="4"/>
        <v>0.15918981481481476</v>
      </c>
      <c r="I103" s="14">
        <f>F103-INDEX($F$4:$F$473,MATCH(D103,$D$4:$D$473,0))</f>
        <v>0.14725694444444437</v>
      </c>
    </row>
    <row r="104" spans="1:9" ht="14.25" customHeight="1">
      <c r="A104" s="20">
        <v>101</v>
      </c>
      <c r="B104" s="52" t="s">
        <v>368</v>
      </c>
      <c r="C104" s="52" t="s">
        <v>369</v>
      </c>
      <c r="D104" s="52" t="s">
        <v>14</v>
      </c>
      <c r="E104" s="53"/>
      <c r="F104" s="61" t="s">
        <v>370</v>
      </c>
      <c r="G104" s="13" t="str">
        <f t="shared" si="3"/>
        <v>6.49/km</v>
      </c>
      <c r="H104" s="14">
        <f t="shared" si="4"/>
        <v>0.1611111111111111</v>
      </c>
      <c r="I104" s="14">
        <f>F104-INDEX($F$4:$F$473,MATCH(D104,$D$4:$D$473,0))</f>
        <v>0.13033564814814813</v>
      </c>
    </row>
    <row r="105" spans="1:9" ht="14.25" customHeight="1">
      <c r="A105" s="20">
        <v>102</v>
      </c>
      <c r="B105" s="52" t="s">
        <v>371</v>
      </c>
      <c r="C105" s="52" t="s">
        <v>372</v>
      </c>
      <c r="D105" s="52" t="s">
        <v>24</v>
      </c>
      <c r="E105" s="52" t="s">
        <v>373</v>
      </c>
      <c r="F105" s="61" t="s">
        <v>374</v>
      </c>
      <c r="G105" s="13" t="str">
        <f t="shared" si="3"/>
        <v>6.53/km</v>
      </c>
      <c r="H105" s="14">
        <f t="shared" si="4"/>
        <v>0.16553240740740738</v>
      </c>
      <c r="I105" s="14">
        <f>F105-INDEX($F$4:$F$473,MATCH(D105,$D$4:$D$473,0))</f>
        <v>0</v>
      </c>
    </row>
    <row r="106" spans="1:9" ht="14.25" customHeight="1">
      <c r="A106" s="20">
        <v>103</v>
      </c>
      <c r="B106" s="52" t="s">
        <v>375</v>
      </c>
      <c r="C106" s="52" t="s">
        <v>376</v>
      </c>
      <c r="D106" s="52" t="s">
        <v>13</v>
      </c>
      <c r="E106" s="52" t="s">
        <v>377</v>
      </c>
      <c r="F106" s="61" t="s">
        <v>378</v>
      </c>
      <c r="G106" s="13" t="str">
        <f t="shared" si="3"/>
        <v>6.53/km</v>
      </c>
      <c r="H106" s="14">
        <f t="shared" si="4"/>
        <v>0.16570601851851852</v>
      </c>
      <c r="I106" s="14">
        <f>F106-INDEX($F$4:$F$473,MATCH(D106,$D$4:$D$473,0))</f>
        <v>0.16493055555555558</v>
      </c>
    </row>
    <row r="107" spans="1:9" ht="14.25" customHeight="1">
      <c r="A107" s="20">
        <v>104</v>
      </c>
      <c r="B107" s="52" t="s">
        <v>379</v>
      </c>
      <c r="C107" s="52" t="s">
        <v>317</v>
      </c>
      <c r="D107" s="52" t="s">
        <v>14</v>
      </c>
      <c r="E107" s="52" t="s">
        <v>85</v>
      </c>
      <c r="F107" s="61" t="s">
        <v>380</v>
      </c>
      <c r="G107" s="13" t="str">
        <f t="shared" si="3"/>
        <v>6.54/km</v>
      </c>
      <c r="H107" s="14">
        <f t="shared" si="4"/>
        <v>0.1659722222222222</v>
      </c>
      <c r="I107" s="14">
        <f>F107-INDEX($F$4:$F$473,MATCH(D107,$D$4:$D$473,0))</f>
        <v>0.13519675925925922</v>
      </c>
    </row>
    <row r="108" spans="1:9" ht="14.25" customHeight="1">
      <c r="A108" s="20">
        <v>105</v>
      </c>
      <c r="B108" s="52" t="s">
        <v>381</v>
      </c>
      <c r="C108" s="52" t="s">
        <v>382</v>
      </c>
      <c r="D108" s="52" t="s">
        <v>12</v>
      </c>
      <c r="E108" s="53"/>
      <c r="F108" s="61" t="s">
        <v>380</v>
      </c>
      <c r="G108" s="13" t="str">
        <f t="shared" si="3"/>
        <v>6.54/km</v>
      </c>
      <c r="H108" s="14">
        <f t="shared" si="4"/>
        <v>0.1659722222222222</v>
      </c>
      <c r="I108" s="14">
        <f>F108-INDEX($F$4:$F$473,MATCH(D108,$D$4:$D$473,0))</f>
        <v>0.1659722222222222</v>
      </c>
    </row>
    <row r="109" spans="1:9" ht="14.25" customHeight="1">
      <c r="A109" s="20">
        <v>106</v>
      </c>
      <c r="B109" s="52" t="s">
        <v>383</v>
      </c>
      <c r="C109" s="52" t="s">
        <v>198</v>
      </c>
      <c r="D109" s="52" t="s">
        <v>17</v>
      </c>
      <c r="E109" s="52" t="s">
        <v>211</v>
      </c>
      <c r="F109" s="61" t="s">
        <v>384</v>
      </c>
      <c r="G109" s="13" t="str">
        <f t="shared" si="3"/>
        <v>6.55/km</v>
      </c>
      <c r="H109" s="14">
        <f t="shared" si="4"/>
        <v>0.1681597222222222</v>
      </c>
      <c r="I109" s="14">
        <f>F109-INDEX($F$4:$F$473,MATCH(D109,$D$4:$D$473,0))</f>
        <v>0.10895833333333332</v>
      </c>
    </row>
    <row r="110" spans="1:9" ht="14.25" customHeight="1">
      <c r="A110" s="20">
        <v>107</v>
      </c>
      <c r="B110" s="52" t="s">
        <v>385</v>
      </c>
      <c r="C110" s="52" t="s">
        <v>335</v>
      </c>
      <c r="D110" s="52" t="s">
        <v>15</v>
      </c>
      <c r="E110" s="52" t="s">
        <v>366</v>
      </c>
      <c r="F110" s="61" t="s">
        <v>386</v>
      </c>
      <c r="G110" s="13" t="str">
        <f t="shared" si="3"/>
        <v>6.57/km</v>
      </c>
      <c r="H110" s="14">
        <f t="shared" si="4"/>
        <v>0.17054398148148148</v>
      </c>
      <c r="I110" s="14">
        <f>F110-INDEX($F$4:$F$473,MATCH(D110,$D$4:$D$473,0))</f>
        <v>0.1586111111111111</v>
      </c>
    </row>
    <row r="111" spans="1:9" ht="14.25" customHeight="1">
      <c r="A111" s="20">
        <v>108</v>
      </c>
      <c r="B111" s="52" t="s">
        <v>387</v>
      </c>
      <c r="C111" s="52" t="s">
        <v>388</v>
      </c>
      <c r="D111" s="52" t="s">
        <v>23</v>
      </c>
      <c r="E111" s="53"/>
      <c r="F111" s="61" t="s">
        <v>389</v>
      </c>
      <c r="G111" s="13" t="str">
        <f t="shared" si="3"/>
        <v>6.58/km</v>
      </c>
      <c r="H111" s="14">
        <f t="shared" si="4"/>
        <v>0.17074074074074075</v>
      </c>
      <c r="I111" s="14">
        <f>F111-INDEX($F$4:$F$473,MATCH(D111,$D$4:$D$473,0))</f>
        <v>0</v>
      </c>
    </row>
    <row r="112" spans="1:9" ht="14.25" customHeight="1">
      <c r="A112" s="20">
        <v>109</v>
      </c>
      <c r="B112" s="52" t="s">
        <v>390</v>
      </c>
      <c r="C112" s="52" t="s">
        <v>391</v>
      </c>
      <c r="D112" s="52" t="s">
        <v>16</v>
      </c>
      <c r="E112" s="52" t="s">
        <v>392</v>
      </c>
      <c r="F112" s="61" t="s">
        <v>393</v>
      </c>
      <c r="G112" s="13" t="str">
        <f t="shared" si="3"/>
        <v>7.01/km</v>
      </c>
      <c r="H112" s="14">
        <f t="shared" si="4"/>
        <v>0.17481481481481476</v>
      </c>
      <c r="I112" s="14">
        <f>F112-INDEX($F$4:$F$473,MATCH(D112,$D$4:$D$473,0))</f>
        <v>0.11274305555555553</v>
      </c>
    </row>
    <row r="113" spans="1:9" ht="14.25" customHeight="1">
      <c r="A113" s="20">
        <v>110</v>
      </c>
      <c r="B113" s="52" t="s">
        <v>394</v>
      </c>
      <c r="C113" s="52" t="s">
        <v>103</v>
      </c>
      <c r="D113" s="52" t="s">
        <v>15</v>
      </c>
      <c r="E113" s="52" t="s">
        <v>119</v>
      </c>
      <c r="F113" s="61" t="s">
        <v>395</v>
      </c>
      <c r="G113" s="13" t="str">
        <f t="shared" si="3"/>
        <v>7.02/km</v>
      </c>
      <c r="H113" s="14">
        <f t="shared" si="4"/>
        <v>0.17542824074074076</v>
      </c>
      <c r="I113" s="14">
        <f>F113-INDEX($F$4:$F$473,MATCH(D113,$D$4:$D$473,0))</f>
        <v>0.16349537037037037</v>
      </c>
    </row>
    <row r="114" spans="1:9" ht="14.25" customHeight="1">
      <c r="A114" s="20">
        <v>111</v>
      </c>
      <c r="B114" s="52" t="s">
        <v>396</v>
      </c>
      <c r="C114" s="52" t="s">
        <v>107</v>
      </c>
      <c r="D114" s="52" t="s">
        <v>15</v>
      </c>
      <c r="E114" s="52" t="s">
        <v>397</v>
      </c>
      <c r="F114" s="61" t="s">
        <v>398</v>
      </c>
      <c r="G114" s="13" t="str">
        <f t="shared" si="3"/>
        <v>7.02/km</v>
      </c>
      <c r="H114" s="14">
        <f t="shared" si="4"/>
        <v>0.17547453703703708</v>
      </c>
      <c r="I114" s="14">
        <f>F114-INDEX($F$4:$F$473,MATCH(D114,$D$4:$D$473,0))</f>
        <v>0.1635416666666667</v>
      </c>
    </row>
    <row r="115" spans="1:9" ht="14.25" customHeight="1">
      <c r="A115" s="20">
        <v>112</v>
      </c>
      <c r="B115" s="52" t="s">
        <v>399</v>
      </c>
      <c r="C115" s="52" t="s">
        <v>400</v>
      </c>
      <c r="D115" s="52" t="s">
        <v>22</v>
      </c>
      <c r="E115" s="52" t="s">
        <v>401</v>
      </c>
      <c r="F115" s="61" t="s">
        <v>402</v>
      </c>
      <c r="G115" s="13" t="str">
        <f t="shared" si="3"/>
        <v>7.02/km</v>
      </c>
      <c r="H115" s="14">
        <f t="shared" si="4"/>
        <v>0.17584490740740744</v>
      </c>
      <c r="I115" s="14">
        <f>F115-INDEX($F$4:$F$473,MATCH(D115,$D$4:$D$473,0))</f>
        <v>0</v>
      </c>
    </row>
    <row r="116" spans="1:9" ht="14.25" customHeight="1">
      <c r="A116" s="20">
        <v>113</v>
      </c>
      <c r="B116" s="52" t="s">
        <v>403</v>
      </c>
      <c r="C116" s="52" t="s">
        <v>404</v>
      </c>
      <c r="D116" s="52" t="s">
        <v>13</v>
      </c>
      <c r="E116" s="52" t="s">
        <v>405</v>
      </c>
      <c r="F116" s="61" t="s">
        <v>406</v>
      </c>
      <c r="G116" s="13" t="str">
        <f t="shared" si="3"/>
        <v>7.04/km</v>
      </c>
      <c r="H116" s="14">
        <f t="shared" si="4"/>
        <v>0.17841435185185184</v>
      </c>
      <c r="I116" s="14">
        <f>F116-INDEX($F$4:$F$473,MATCH(D116,$D$4:$D$473,0))</f>
        <v>0.1776388888888889</v>
      </c>
    </row>
    <row r="117" spans="1:9" ht="14.25" customHeight="1">
      <c r="A117" s="20">
        <v>114</v>
      </c>
      <c r="B117" s="52" t="s">
        <v>407</v>
      </c>
      <c r="C117" s="52" t="s">
        <v>198</v>
      </c>
      <c r="D117" s="52" t="s">
        <v>16</v>
      </c>
      <c r="E117" s="52" t="s">
        <v>104</v>
      </c>
      <c r="F117" s="61" t="s">
        <v>408</v>
      </c>
      <c r="G117" s="13" t="str">
        <f t="shared" si="3"/>
        <v>7.06/km</v>
      </c>
      <c r="H117" s="14">
        <f t="shared" si="4"/>
        <v>0.18005787037037035</v>
      </c>
      <c r="I117" s="14">
        <f>F117-INDEX($F$4:$F$473,MATCH(D117,$D$4:$D$473,0))</f>
        <v>0.11798611111111112</v>
      </c>
    </row>
    <row r="118" spans="1:9" ht="14.25" customHeight="1">
      <c r="A118" s="20">
        <v>115</v>
      </c>
      <c r="B118" s="52" t="s">
        <v>409</v>
      </c>
      <c r="C118" s="52" t="s">
        <v>400</v>
      </c>
      <c r="D118" s="52" t="s">
        <v>22</v>
      </c>
      <c r="E118" s="52" t="s">
        <v>410</v>
      </c>
      <c r="F118" s="61" t="s">
        <v>411</v>
      </c>
      <c r="G118" s="13" t="str">
        <f t="shared" si="3"/>
        <v>7.07/km</v>
      </c>
      <c r="H118" s="14">
        <f t="shared" si="4"/>
        <v>0.1809837962962963</v>
      </c>
      <c r="I118" s="14">
        <f>F118-INDEX($F$4:$F$473,MATCH(D118,$D$4:$D$473,0))</f>
        <v>0.0051388888888888595</v>
      </c>
    </row>
    <row r="119" spans="1:9" ht="14.25" customHeight="1">
      <c r="A119" s="20">
        <v>116</v>
      </c>
      <c r="B119" s="52" t="s">
        <v>412</v>
      </c>
      <c r="C119" s="52" t="s">
        <v>88</v>
      </c>
      <c r="D119" s="52" t="s">
        <v>14</v>
      </c>
      <c r="E119" s="52" t="s">
        <v>413</v>
      </c>
      <c r="F119" s="61" t="s">
        <v>414</v>
      </c>
      <c r="G119" s="13" t="str">
        <f t="shared" si="3"/>
        <v>7.09/km</v>
      </c>
      <c r="H119" s="14">
        <f t="shared" si="4"/>
        <v>0.18358796296296298</v>
      </c>
      <c r="I119" s="14">
        <f>F119-INDEX($F$4:$F$473,MATCH(D119,$D$4:$D$473,0))</f>
        <v>0.15281250000000002</v>
      </c>
    </row>
    <row r="120" spans="1:9" ht="14.25" customHeight="1">
      <c r="A120" s="20">
        <v>117</v>
      </c>
      <c r="B120" s="52" t="s">
        <v>415</v>
      </c>
      <c r="C120" s="52" t="s">
        <v>416</v>
      </c>
      <c r="D120" s="52" t="s">
        <v>15</v>
      </c>
      <c r="E120" s="52" t="s">
        <v>417</v>
      </c>
      <c r="F120" s="61" t="s">
        <v>418</v>
      </c>
      <c r="G120" s="13" t="str">
        <f t="shared" si="3"/>
        <v>7.13/km</v>
      </c>
      <c r="H120" s="14">
        <f t="shared" si="4"/>
        <v>0.18892361111111106</v>
      </c>
      <c r="I120" s="14">
        <f>F120-INDEX($F$4:$F$473,MATCH(D120,$D$4:$D$473,0))</f>
        <v>0.17699074074074067</v>
      </c>
    </row>
    <row r="121" spans="1:9" ht="14.25" customHeight="1">
      <c r="A121" s="20">
        <v>118</v>
      </c>
      <c r="B121" s="52" t="s">
        <v>419</v>
      </c>
      <c r="C121" s="52" t="s">
        <v>420</v>
      </c>
      <c r="D121" s="52" t="s">
        <v>15</v>
      </c>
      <c r="E121" s="52" t="s">
        <v>421</v>
      </c>
      <c r="F121" s="61" t="s">
        <v>422</v>
      </c>
      <c r="G121" s="13" t="str">
        <f t="shared" si="3"/>
        <v>7.15/km</v>
      </c>
      <c r="H121" s="14">
        <f t="shared" si="4"/>
        <v>0.19097222222222215</v>
      </c>
      <c r="I121" s="14">
        <f>F121-INDEX($F$4:$F$473,MATCH(D121,$D$4:$D$473,0))</f>
        <v>0.17903935185185177</v>
      </c>
    </row>
    <row r="122" spans="1:9" ht="14.25" customHeight="1">
      <c r="A122" s="20">
        <v>119</v>
      </c>
      <c r="B122" s="52" t="s">
        <v>423</v>
      </c>
      <c r="C122" s="52" t="s">
        <v>424</v>
      </c>
      <c r="D122" s="52" t="s">
        <v>16</v>
      </c>
      <c r="E122" s="53"/>
      <c r="F122" s="61" t="s">
        <v>425</v>
      </c>
      <c r="G122" s="13" t="str">
        <f t="shared" si="3"/>
        <v>7.16/km</v>
      </c>
      <c r="H122" s="14">
        <f t="shared" si="4"/>
        <v>0.19177083333333328</v>
      </c>
      <c r="I122" s="14">
        <f>F122-INDEX($F$4:$F$473,MATCH(D122,$D$4:$D$473,0))</f>
        <v>0.12969907407407405</v>
      </c>
    </row>
    <row r="123" spans="1:9" ht="14.25" customHeight="1">
      <c r="A123" s="20">
        <v>120</v>
      </c>
      <c r="B123" s="52" t="s">
        <v>426</v>
      </c>
      <c r="C123" s="52" t="s">
        <v>427</v>
      </c>
      <c r="D123" s="52" t="s">
        <v>22</v>
      </c>
      <c r="E123" s="52" t="s">
        <v>259</v>
      </c>
      <c r="F123" s="61" t="s">
        <v>428</v>
      </c>
      <c r="G123" s="13" t="str">
        <f t="shared" si="3"/>
        <v>7.16/km</v>
      </c>
      <c r="H123" s="14">
        <f t="shared" si="4"/>
        <v>0.19247685185185187</v>
      </c>
      <c r="I123" s="14">
        <f>F123-INDEX($F$4:$F$473,MATCH(D123,$D$4:$D$473,0))</f>
        <v>0.016631944444444435</v>
      </c>
    </row>
    <row r="124" spans="1:9" ht="14.25" customHeight="1">
      <c r="A124" s="20">
        <v>121</v>
      </c>
      <c r="B124" s="52" t="s">
        <v>429</v>
      </c>
      <c r="C124" s="52" t="s">
        <v>430</v>
      </c>
      <c r="D124" s="52" t="s">
        <v>20</v>
      </c>
      <c r="E124" s="52" t="s">
        <v>104</v>
      </c>
      <c r="F124" s="61" t="s">
        <v>431</v>
      </c>
      <c r="G124" s="13" t="str">
        <f t="shared" si="3"/>
        <v>7.18/km</v>
      </c>
      <c r="H124" s="14">
        <f t="shared" si="4"/>
        <v>0.1937962962962963</v>
      </c>
      <c r="I124" s="14">
        <f>F124-INDEX($F$4:$F$473,MATCH(D124,$D$4:$D$473,0))</f>
        <v>0.12187500000000001</v>
      </c>
    </row>
    <row r="125" spans="1:9" ht="14.25" customHeight="1">
      <c r="A125" s="20">
        <v>122</v>
      </c>
      <c r="B125" s="52" t="s">
        <v>432</v>
      </c>
      <c r="C125" s="52" t="s">
        <v>88</v>
      </c>
      <c r="D125" s="52" t="s">
        <v>15</v>
      </c>
      <c r="E125" s="53"/>
      <c r="F125" s="61" t="s">
        <v>433</v>
      </c>
      <c r="G125" s="13" t="str">
        <f t="shared" si="3"/>
        <v>7.18/km</v>
      </c>
      <c r="H125" s="14">
        <f t="shared" si="4"/>
        <v>0.19467592592592592</v>
      </c>
      <c r="I125" s="14">
        <f>F125-INDEX($F$4:$F$473,MATCH(D125,$D$4:$D$473,0))</f>
        <v>0.18274305555555553</v>
      </c>
    </row>
    <row r="126" spans="1:9" ht="14.25" customHeight="1">
      <c r="A126" s="20">
        <v>123</v>
      </c>
      <c r="B126" s="52" t="s">
        <v>434</v>
      </c>
      <c r="C126" s="52" t="s">
        <v>435</v>
      </c>
      <c r="D126" s="52" t="s">
        <v>14</v>
      </c>
      <c r="E126" s="52" t="s">
        <v>436</v>
      </c>
      <c r="F126" s="61" t="s">
        <v>437</v>
      </c>
      <c r="G126" s="13" t="str">
        <f t="shared" si="3"/>
        <v>7.20/km</v>
      </c>
      <c r="H126" s="14">
        <f t="shared" si="4"/>
        <v>0.19675925925925924</v>
      </c>
      <c r="I126" s="14">
        <f>F126-INDEX($F$4:$F$473,MATCH(D126,$D$4:$D$473,0))</f>
        <v>0.16598379629629628</v>
      </c>
    </row>
    <row r="127" spans="1:9" ht="14.25" customHeight="1">
      <c r="A127" s="20">
        <v>124</v>
      </c>
      <c r="B127" s="52" t="s">
        <v>438</v>
      </c>
      <c r="C127" s="52" t="s">
        <v>80</v>
      </c>
      <c r="D127" s="52" t="s">
        <v>13</v>
      </c>
      <c r="E127" s="52" t="s">
        <v>439</v>
      </c>
      <c r="F127" s="61" t="s">
        <v>440</v>
      </c>
      <c r="G127" s="13" t="str">
        <f t="shared" si="3"/>
        <v>7.20/km</v>
      </c>
      <c r="H127" s="14">
        <f t="shared" si="4"/>
        <v>0.19679398148148147</v>
      </c>
      <c r="I127" s="14">
        <f>F127-INDEX($F$4:$F$473,MATCH(D127,$D$4:$D$473,0))</f>
        <v>0.19601851851851854</v>
      </c>
    </row>
    <row r="128" spans="1:9" ht="14.25" customHeight="1">
      <c r="A128" s="20">
        <v>125</v>
      </c>
      <c r="B128" s="52" t="s">
        <v>441</v>
      </c>
      <c r="C128" s="52" t="s">
        <v>442</v>
      </c>
      <c r="D128" s="52" t="s">
        <v>14</v>
      </c>
      <c r="E128" s="52" t="s">
        <v>443</v>
      </c>
      <c r="F128" s="61" t="s">
        <v>444</v>
      </c>
      <c r="G128" s="13" t="str">
        <f t="shared" si="3"/>
        <v>7.20/km</v>
      </c>
      <c r="H128" s="14">
        <f t="shared" si="4"/>
        <v>0.19695601851851846</v>
      </c>
      <c r="I128" s="14">
        <f>F128-INDEX($F$4:$F$473,MATCH(D128,$D$4:$D$473,0))</f>
        <v>0.1661805555555555</v>
      </c>
    </row>
    <row r="129" spans="1:9" ht="14.25" customHeight="1">
      <c r="A129" s="20">
        <v>126</v>
      </c>
      <c r="B129" s="52" t="s">
        <v>445</v>
      </c>
      <c r="C129" s="52" t="s">
        <v>286</v>
      </c>
      <c r="D129" s="52" t="s">
        <v>17</v>
      </c>
      <c r="E129" s="52" t="s">
        <v>446</v>
      </c>
      <c r="F129" s="61" t="s">
        <v>447</v>
      </c>
      <c r="G129" s="13" t="str">
        <f t="shared" si="3"/>
        <v>7.21/km</v>
      </c>
      <c r="H129" s="14">
        <f t="shared" si="4"/>
        <v>0.19768518518518513</v>
      </c>
      <c r="I129" s="14">
        <f>F129-INDEX($F$4:$F$473,MATCH(D129,$D$4:$D$473,0))</f>
        <v>0.13848379629629626</v>
      </c>
    </row>
    <row r="130" spans="1:9" ht="14.25" customHeight="1">
      <c r="A130" s="20">
        <v>127</v>
      </c>
      <c r="B130" s="52" t="s">
        <v>448</v>
      </c>
      <c r="C130" s="52" t="s">
        <v>88</v>
      </c>
      <c r="D130" s="52" t="s">
        <v>13</v>
      </c>
      <c r="E130" s="52" t="s">
        <v>449</v>
      </c>
      <c r="F130" s="61" t="s">
        <v>450</v>
      </c>
      <c r="G130" s="13" t="str">
        <f t="shared" si="3"/>
        <v>7.24/km</v>
      </c>
      <c r="H130" s="14">
        <f t="shared" si="4"/>
        <v>0.20153935185185184</v>
      </c>
      <c r="I130" s="14">
        <f>F130-INDEX($F$4:$F$473,MATCH(D130,$D$4:$D$473,0))</f>
        <v>0.2007638888888889</v>
      </c>
    </row>
    <row r="131" spans="1:9" ht="14.25" customHeight="1">
      <c r="A131" s="20">
        <v>128</v>
      </c>
      <c r="B131" s="52" t="s">
        <v>451</v>
      </c>
      <c r="C131" s="52" t="s">
        <v>435</v>
      </c>
      <c r="D131" s="52" t="s">
        <v>12</v>
      </c>
      <c r="E131" s="52" t="s">
        <v>452</v>
      </c>
      <c r="F131" s="61" t="s">
        <v>453</v>
      </c>
      <c r="G131" s="13" t="str">
        <f t="shared" si="3"/>
        <v>7.24/km</v>
      </c>
      <c r="H131" s="14">
        <f t="shared" si="4"/>
        <v>0.20157407407407407</v>
      </c>
      <c r="I131" s="14">
        <f>F131-INDEX($F$4:$F$473,MATCH(D131,$D$4:$D$473,0))</f>
        <v>0.20157407407407407</v>
      </c>
    </row>
    <row r="132" spans="1:9" ht="14.25" customHeight="1">
      <c r="A132" s="20">
        <v>129</v>
      </c>
      <c r="B132" s="52" t="s">
        <v>454</v>
      </c>
      <c r="C132" s="52" t="s">
        <v>129</v>
      </c>
      <c r="D132" s="52" t="s">
        <v>16</v>
      </c>
      <c r="E132" s="52" t="s">
        <v>455</v>
      </c>
      <c r="F132" s="61" t="s">
        <v>456</v>
      </c>
      <c r="G132" s="13" t="str">
        <f aca="true" t="shared" si="5" ref="G132:G190">TEXT(INT((HOUR(F132)*3600+MINUTE(F132)*60+SECOND(F132))/$I$2/60),"0")&amp;"."&amp;TEXT(MOD((HOUR(F132)*3600+MINUTE(F132)*60+SECOND(F132))/$I$2,60),"00")&amp;"/km"</f>
        <v>7.25/km</v>
      </c>
      <c r="H132" s="14">
        <f t="shared" si="4"/>
        <v>0.20266203703703706</v>
      </c>
      <c r="I132" s="14">
        <f>F132-INDEX($F$4:$F$473,MATCH(D132,$D$4:$D$473,0))</f>
        <v>0.14059027777777783</v>
      </c>
    </row>
    <row r="133" spans="1:9" ht="14.25" customHeight="1">
      <c r="A133" s="20">
        <v>130</v>
      </c>
      <c r="B133" s="52" t="s">
        <v>457</v>
      </c>
      <c r="C133" s="52" t="s">
        <v>286</v>
      </c>
      <c r="D133" s="52" t="s">
        <v>12</v>
      </c>
      <c r="E133" s="52" t="s">
        <v>458</v>
      </c>
      <c r="F133" s="61" t="s">
        <v>459</v>
      </c>
      <c r="G133" s="13" t="str">
        <f t="shared" si="5"/>
        <v>7.27/km</v>
      </c>
      <c r="H133" s="14">
        <f t="shared" si="4"/>
        <v>0.20473379629629634</v>
      </c>
      <c r="I133" s="14">
        <f>F133-INDEX($F$4:$F$473,MATCH(D133,$D$4:$D$473,0))</f>
        <v>0.20473379629629634</v>
      </c>
    </row>
    <row r="134" spans="1:9" ht="14.25" customHeight="1">
      <c r="A134" s="20">
        <v>131</v>
      </c>
      <c r="B134" s="52" t="s">
        <v>460</v>
      </c>
      <c r="C134" s="52" t="s">
        <v>88</v>
      </c>
      <c r="D134" s="52" t="s">
        <v>14</v>
      </c>
      <c r="E134" s="52" t="s">
        <v>461</v>
      </c>
      <c r="F134" s="61" t="s">
        <v>462</v>
      </c>
      <c r="G134" s="13" t="str">
        <f t="shared" si="5"/>
        <v>7.28/km</v>
      </c>
      <c r="H134" s="14">
        <f t="shared" si="4"/>
        <v>0.20586805555555548</v>
      </c>
      <c r="I134" s="14">
        <f>F134-INDEX($F$4:$F$473,MATCH(D134,$D$4:$D$473,0))</f>
        <v>0.17509259259259252</v>
      </c>
    </row>
    <row r="135" spans="1:9" ht="14.25" customHeight="1">
      <c r="A135" s="20">
        <v>132</v>
      </c>
      <c r="B135" s="52" t="s">
        <v>463</v>
      </c>
      <c r="C135" s="52" t="s">
        <v>464</v>
      </c>
      <c r="D135" s="52" t="s">
        <v>15</v>
      </c>
      <c r="E135" s="53"/>
      <c r="F135" s="61" t="s">
        <v>465</v>
      </c>
      <c r="G135" s="13" t="str">
        <f t="shared" si="5"/>
        <v>7.30/km</v>
      </c>
      <c r="H135" s="14">
        <f t="shared" si="4"/>
        <v>0.20834490740740735</v>
      </c>
      <c r="I135" s="14">
        <f>F135-INDEX($F$4:$F$473,MATCH(D135,$D$4:$D$473,0))</f>
        <v>0.19641203703703697</v>
      </c>
    </row>
    <row r="136" spans="1:9" ht="14.25" customHeight="1">
      <c r="A136" s="20">
        <v>133</v>
      </c>
      <c r="B136" s="52" t="s">
        <v>466</v>
      </c>
      <c r="C136" s="52" t="s">
        <v>84</v>
      </c>
      <c r="D136" s="52" t="s">
        <v>15</v>
      </c>
      <c r="E136" s="52" t="s">
        <v>294</v>
      </c>
      <c r="F136" s="61" t="s">
        <v>467</v>
      </c>
      <c r="G136" s="13" t="str">
        <f t="shared" si="5"/>
        <v>7.30/km</v>
      </c>
      <c r="H136" s="14">
        <f t="shared" si="4"/>
        <v>0.2086805555555556</v>
      </c>
      <c r="I136" s="14">
        <f>F136-INDEX($F$4:$F$473,MATCH(D136,$D$4:$D$473,0))</f>
        <v>0.1967476851851852</v>
      </c>
    </row>
    <row r="137" spans="1:9" ht="14.25" customHeight="1">
      <c r="A137" s="20">
        <v>134</v>
      </c>
      <c r="B137" s="52" t="s">
        <v>468</v>
      </c>
      <c r="C137" s="52" t="s">
        <v>469</v>
      </c>
      <c r="D137" s="52" t="s">
        <v>15</v>
      </c>
      <c r="E137" s="52" t="s">
        <v>25</v>
      </c>
      <c r="F137" s="61" t="s">
        <v>470</v>
      </c>
      <c r="G137" s="13" t="str">
        <f t="shared" si="5"/>
        <v>7.33/km</v>
      </c>
      <c r="H137" s="14">
        <f t="shared" si="4"/>
        <v>0.21167824074074076</v>
      </c>
      <c r="I137" s="14">
        <f>F137-INDEX($F$4:$F$473,MATCH(D137,$D$4:$D$473,0))</f>
        <v>0.19974537037037038</v>
      </c>
    </row>
    <row r="138" spans="1:9" ht="14.25" customHeight="1">
      <c r="A138" s="20">
        <v>135</v>
      </c>
      <c r="B138" s="52" t="s">
        <v>471</v>
      </c>
      <c r="C138" s="52" t="s">
        <v>472</v>
      </c>
      <c r="D138" s="52" t="s">
        <v>17</v>
      </c>
      <c r="E138" s="53"/>
      <c r="F138" s="61" t="s">
        <v>473</v>
      </c>
      <c r="G138" s="13" t="str">
        <f t="shared" si="5"/>
        <v>7.33/km</v>
      </c>
      <c r="H138" s="14">
        <f t="shared" si="4"/>
        <v>0.2119328703703704</v>
      </c>
      <c r="I138" s="14">
        <f>F138-INDEX($F$4:$F$473,MATCH(D138,$D$4:$D$473,0))</f>
        <v>0.15273148148148152</v>
      </c>
    </row>
    <row r="139" spans="1:9" ht="14.25" customHeight="1">
      <c r="A139" s="20">
        <v>136</v>
      </c>
      <c r="B139" s="52" t="s">
        <v>474</v>
      </c>
      <c r="C139" s="52" t="s">
        <v>475</v>
      </c>
      <c r="D139" s="52" t="s">
        <v>12</v>
      </c>
      <c r="E139" s="52" t="s">
        <v>85</v>
      </c>
      <c r="F139" s="61" t="s">
        <v>476</v>
      </c>
      <c r="G139" s="13" t="str">
        <f t="shared" si="5"/>
        <v>7.34/km</v>
      </c>
      <c r="H139" s="14">
        <f t="shared" si="4"/>
        <v>0.21309027777777773</v>
      </c>
      <c r="I139" s="14">
        <f>F139-INDEX($F$4:$F$473,MATCH(D139,$D$4:$D$473,0))</f>
        <v>0.21309027777777773</v>
      </c>
    </row>
    <row r="140" spans="1:9" ht="14.25" customHeight="1">
      <c r="A140" s="20">
        <v>137</v>
      </c>
      <c r="B140" s="52" t="s">
        <v>477</v>
      </c>
      <c r="C140" s="52" t="s">
        <v>478</v>
      </c>
      <c r="D140" s="52" t="s">
        <v>16</v>
      </c>
      <c r="E140" s="53"/>
      <c r="F140" s="61" t="s">
        <v>479</v>
      </c>
      <c r="G140" s="13" t="str">
        <f t="shared" si="5"/>
        <v>7.37/km</v>
      </c>
      <c r="H140" s="14">
        <f t="shared" si="4"/>
        <v>0.2159259259259259</v>
      </c>
      <c r="I140" s="14">
        <f>F140-INDEX($F$4:$F$473,MATCH(D140,$D$4:$D$473,0))</f>
        <v>0.15385416666666668</v>
      </c>
    </row>
    <row r="141" spans="1:9" ht="14.25" customHeight="1">
      <c r="A141" s="20">
        <v>138</v>
      </c>
      <c r="B141" s="52" t="s">
        <v>480</v>
      </c>
      <c r="C141" s="52" t="s">
        <v>481</v>
      </c>
      <c r="D141" s="52" t="s">
        <v>14</v>
      </c>
      <c r="E141" s="52" t="s">
        <v>366</v>
      </c>
      <c r="F141" s="61" t="s">
        <v>482</v>
      </c>
      <c r="G141" s="13" t="str">
        <f t="shared" si="5"/>
        <v>7.39/km</v>
      </c>
      <c r="H141" s="14">
        <f t="shared" si="4"/>
        <v>0.21858796296296296</v>
      </c>
      <c r="I141" s="14">
        <f>F141-INDEX($F$4:$F$473,MATCH(D141,$D$4:$D$473,0))</f>
        <v>0.1878125</v>
      </c>
    </row>
    <row r="142" spans="1:9" ht="14.25" customHeight="1">
      <c r="A142" s="20">
        <v>139</v>
      </c>
      <c r="B142" s="52" t="s">
        <v>483</v>
      </c>
      <c r="C142" s="52" t="s">
        <v>484</v>
      </c>
      <c r="D142" s="52" t="s">
        <v>16</v>
      </c>
      <c r="E142" s="52" t="s">
        <v>485</v>
      </c>
      <c r="F142" s="61" t="s">
        <v>486</v>
      </c>
      <c r="G142" s="13" t="str">
        <f t="shared" si="5"/>
        <v>7.39/km</v>
      </c>
      <c r="H142" s="14">
        <f t="shared" si="4"/>
        <v>0.21866898148148145</v>
      </c>
      <c r="I142" s="14">
        <f>F142-INDEX($F$4:$F$473,MATCH(D142,$D$4:$D$473,0))</f>
        <v>0.15659722222222222</v>
      </c>
    </row>
    <row r="143" spans="1:9" ht="14.25" customHeight="1">
      <c r="A143" s="20">
        <v>140</v>
      </c>
      <c r="B143" s="52" t="s">
        <v>487</v>
      </c>
      <c r="C143" s="52" t="s">
        <v>488</v>
      </c>
      <c r="D143" s="52" t="s">
        <v>15</v>
      </c>
      <c r="E143" s="52" t="s">
        <v>294</v>
      </c>
      <c r="F143" s="61" t="s">
        <v>489</v>
      </c>
      <c r="G143" s="13" t="str">
        <f t="shared" si="5"/>
        <v>7.40/km</v>
      </c>
      <c r="H143" s="14">
        <f t="shared" si="4"/>
        <v>0.2202893518518519</v>
      </c>
      <c r="I143" s="14">
        <f>F143-INDEX($F$4:$F$473,MATCH(D143,$D$4:$D$473,0))</f>
        <v>0.2083564814814815</v>
      </c>
    </row>
    <row r="144" spans="1:9" ht="14.25" customHeight="1">
      <c r="A144" s="20">
        <v>141</v>
      </c>
      <c r="B144" s="52" t="s">
        <v>490</v>
      </c>
      <c r="C144" s="52" t="s">
        <v>491</v>
      </c>
      <c r="D144" s="52" t="s">
        <v>14</v>
      </c>
      <c r="E144" s="52" t="s">
        <v>85</v>
      </c>
      <c r="F144" s="61" t="s">
        <v>492</v>
      </c>
      <c r="G144" s="13" t="str">
        <f t="shared" si="5"/>
        <v>7.41/km</v>
      </c>
      <c r="H144" s="14">
        <f t="shared" si="4"/>
        <v>0.22065972222222224</v>
      </c>
      <c r="I144" s="14">
        <f>F144-INDEX($F$4:$F$473,MATCH(D144,$D$4:$D$473,0))</f>
        <v>0.18988425925925928</v>
      </c>
    </row>
    <row r="145" spans="1:9" ht="14.25" customHeight="1">
      <c r="A145" s="20">
        <v>142</v>
      </c>
      <c r="B145" s="52" t="s">
        <v>493</v>
      </c>
      <c r="C145" s="52" t="s">
        <v>139</v>
      </c>
      <c r="D145" s="52" t="s">
        <v>13</v>
      </c>
      <c r="E145" s="53"/>
      <c r="F145" s="61" t="s">
        <v>494</v>
      </c>
      <c r="G145" s="13" t="str">
        <f t="shared" si="5"/>
        <v>7.42/km</v>
      </c>
      <c r="H145" s="14">
        <f t="shared" si="4"/>
        <v>0.22159722222222228</v>
      </c>
      <c r="I145" s="14">
        <f>F145-INDEX($F$4:$F$473,MATCH(D145,$D$4:$D$473,0))</f>
        <v>0.22082175925925934</v>
      </c>
    </row>
    <row r="146" spans="1:9" ht="14.25" customHeight="1">
      <c r="A146" s="20">
        <v>143</v>
      </c>
      <c r="B146" s="52" t="s">
        <v>495</v>
      </c>
      <c r="C146" s="52" t="s">
        <v>496</v>
      </c>
      <c r="D146" s="52" t="s">
        <v>14</v>
      </c>
      <c r="E146" s="52" t="s">
        <v>497</v>
      </c>
      <c r="F146" s="61" t="s">
        <v>498</v>
      </c>
      <c r="G146" s="13" t="str">
        <f t="shared" si="5"/>
        <v>7.42/km</v>
      </c>
      <c r="H146" s="14">
        <f t="shared" si="4"/>
        <v>0.22222222222222215</v>
      </c>
      <c r="I146" s="14">
        <f>F146-INDEX($F$4:$F$473,MATCH(D146,$D$4:$D$473,0))</f>
        <v>0.1914467592592592</v>
      </c>
    </row>
    <row r="147" spans="1:9" ht="14.25" customHeight="1">
      <c r="A147" s="20">
        <v>144</v>
      </c>
      <c r="B147" s="52" t="s">
        <v>499</v>
      </c>
      <c r="C147" s="52" t="s">
        <v>500</v>
      </c>
      <c r="D147" s="52" t="s">
        <v>27</v>
      </c>
      <c r="E147" s="52" t="s">
        <v>501</v>
      </c>
      <c r="F147" s="61" t="s">
        <v>502</v>
      </c>
      <c r="G147" s="13" t="str">
        <f t="shared" si="5"/>
        <v>7.43/km</v>
      </c>
      <c r="H147" s="14">
        <f t="shared" si="4"/>
        <v>0.2233796296296296</v>
      </c>
      <c r="I147" s="14">
        <f>F147-INDEX($F$4:$F$473,MATCH(D147,$D$4:$D$473,0))</f>
        <v>0</v>
      </c>
    </row>
    <row r="148" spans="1:9" ht="14.25" customHeight="1">
      <c r="A148" s="20">
        <v>145</v>
      </c>
      <c r="B148" s="52" t="s">
        <v>503</v>
      </c>
      <c r="C148" s="52" t="s">
        <v>188</v>
      </c>
      <c r="D148" s="52" t="s">
        <v>13</v>
      </c>
      <c r="E148" s="52" t="s">
        <v>504</v>
      </c>
      <c r="F148" s="61" t="s">
        <v>505</v>
      </c>
      <c r="G148" s="13" t="str">
        <f t="shared" si="5"/>
        <v>7.44/km</v>
      </c>
      <c r="H148" s="14">
        <f t="shared" si="4"/>
        <v>0.22388888888888886</v>
      </c>
      <c r="I148" s="14">
        <f>F148-INDEX($F$4:$F$473,MATCH(D148,$D$4:$D$473,0))</f>
        <v>0.22311342592592592</v>
      </c>
    </row>
    <row r="149" spans="1:9" ht="14.25" customHeight="1">
      <c r="A149" s="20">
        <v>146</v>
      </c>
      <c r="B149" s="52" t="s">
        <v>506</v>
      </c>
      <c r="C149" s="52" t="s">
        <v>507</v>
      </c>
      <c r="D149" s="52" t="s">
        <v>16</v>
      </c>
      <c r="E149" s="52" t="s">
        <v>508</v>
      </c>
      <c r="F149" s="61" t="s">
        <v>509</v>
      </c>
      <c r="G149" s="13" t="str">
        <f t="shared" si="5"/>
        <v>7.48/km</v>
      </c>
      <c r="H149" s="14">
        <f t="shared" si="4"/>
        <v>0.2285185185185185</v>
      </c>
      <c r="I149" s="14">
        <f>F149-INDEX($F$4:$F$473,MATCH(D149,$D$4:$D$473,0))</f>
        <v>0.16644675925925928</v>
      </c>
    </row>
    <row r="150" spans="1:9" ht="14.25" customHeight="1">
      <c r="A150" s="20">
        <v>147</v>
      </c>
      <c r="B150" s="52" t="s">
        <v>510</v>
      </c>
      <c r="C150" s="52" t="s">
        <v>511</v>
      </c>
      <c r="D150" s="52" t="s">
        <v>15</v>
      </c>
      <c r="E150" s="53"/>
      <c r="F150" s="61" t="s">
        <v>512</v>
      </c>
      <c r="G150" s="13" t="str">
        <f t="shared" si="5"/>
        <v>7.48/km</v>
      </c>
      <c r="H150" s="14">
        <f t="shared" si="4"/>
        <v>0.22905092592592596</v>
      </c>
      <c r="I150" s="14">
        <f>F150-INDEX($F$4:$F$473,MATCH(D150,$D$4:$D$473,0))</f>
        <v>0.21711805555555558</v>
      </c>
    </row>
    <row r="151" spans="1:9" ht="14.25" customHeight="1">
      <c r="A151" s="20">
        <v>148</v>
      </c>
      <c r="B151" s="52" t="s">
        <v>513</v>
      </c>
      <c r="C151" s="52" t="s">
        <v>514</v>
      </c>
      <c r="D151" s="52" t="s">
        <v>14</v>
      </c>
      <c r="E151" s="53"/>
      <c r="F151" s="61" t="s">
        <v>515</v>
      </c>
      <c r="G151" s="13" t="str">
        <f t="shared" si="5"/>
        <v>7.48/km</v>
      </c>
      <c r="H151" s="14">
        <f t="shared" si="4"/>
        <v>0.22909722222222223</v>
      </c>
      <c r="I151" s="14">
        <f>F151-INDEX($F$4:$F$473,MATCH(D151,$D$4:$D$473,0))</f>
        <v>0.19832175925925927</v>
      </c>
    </row>
    <row r="152" spans="1:9" ht="14.25" customHeight="1">
      <c r="A152" s="20">
        <v>149</v>
      </c>
      <c r="B152" s="52" t="s">
        <v>516</v>
      </c>
      <c r="C152" s="52" t="s">
        <v>289</v>
      </c>
      <c r="D152" s="52" t="s">
        <v>14</v>
      </c>
      <c r="E152" s="52" t="s">
        <v>294</v>
      </c>
      <c r="F152" s="61" t="s">
        <v>517</v>
      </c>
      <c r="G152" s="13" t="str">
        <f t="shared" si="5"/>
        <v>7.50/km</v>
      </c>
      <c r="H152" s="14">
        <f t="shared" si="4"/>
        <v>0.2309722222222222</v>
      </c>
      <c r="I152" s="14">
        <f>F152-INDEX($F$4:$F$473,MATCH(D152,$D$4:$D$473,0))</f>
        <v>0.20019675925925923</v>
      </c>
    </row>
    <row r="153" spans="1:9" ht="14.25" customHeight="1">
      <c r="A153" s="20">
        <v>150</v>
      </c>
      <c r="B153" s="52" t="s">
        <v>518</v>
      </c>
      <c r="C153" s="52" t="s">
        <v>317</v>
      </c>
      <c r="D153" s="52" t="s">
        <v>17</v>
      </c>
      <c r="E153" s="52" t="s">
        <v>519</v>
      </c>
      <c r="F153" s="61" t="s">
        <v>520</v>
      </c>
      <c r="G153" s="13" t="str">
        <f t="shared" si="5"/>
        <v>7.51/km</v>
      </c>
      <c r="H153" s="14">
        <f t="shared" si="4"/>
        <v>0.23230324074074077</v>
      </c>
      <c r="I153" s="14">
        <f>F153-INDEX($F$4:$F$473,MATCH(D153,$D$4:$D$473,0))</f>
        <v>0.1731018518518519</v>
      </c>
    </row>
    <row r="154" spans="1:9" ht="14.25" customHeight="1">
      <c r="A154" s="20">
        <v>151</v>
      </c>
      <c r="B154" s="52" t="s">
        <v>521</v>
      </c>
      <c r="C154" s="52" t="s">
        <v>176</v>
      </c>
      <c r="D154" s="52" t="s">
        <v>13</v>
      </c>
      <c r="E154" s="52" t="s">
        <v>294</v>
      </c>
      <c r="F154" s="61" t="s">
        <v>522</v>
      </c>
      <c r="G154" s="13" t="str">
        <f t="shared" si="5"/>
        <v>7.51/km</v>
      </c>
      <c r="H154" s="14">
        <f t="shared" si="4"/>
        <v>0.2323726851851851</v>
      </c>
      <c r="I154" s="14">
        <f>F154-INDEX($F$4:$F$473,MATCH(D154,$D$4:$D$473,0))</f>
        <v>0.23159722222222218</v>
      </c>
    </row>
    <row r="155" spans="1:9" ht="14.25" customHeight="1">
      <c r="A155" s="20">
        <v>152</v>
      </c>
      <c r="B155" s="52" t="s">
        <v>523</v>
      </c>
      <c r="C155" s="52" t="s">
        <v>524</v>
      </c>
      <c r="D155" s="52" t="s">
        <v>24</v>
      </c>
      <c r="E155" s="52" t="s">
        <v>525</v>
      </c>
      <c r="F155" s="61" t="s">
        <v>526</v>
      </c>
      <c r="G155" s="13" t="str">
        <f t="shared" si="5"/>
        <v>7.53/km</v>
      </c>
      <c r="H155" s="14">
        <f t="shared" si="4"/>
        <v>0.23484953703703698</v>
      </c>
      <c r="I155" s="14">
        <f>F155-INDEX($F$4:$F$473,MATCH(D155,$D$4:$D$473,0))</f>
        <v>0.0693171296296296</v>
      </c>
    </row>
    <row r="156" spans="1:9" ht="14.25" customHeight="1">
      <c r="A156" s="20">
        <v>153</v>
      </c>
      <c r="B156" s="52" t="s">
        <v>527</v>
      </c>
      <c r="C156" s="52" t="s">
        <v>528</v>
      </c>
      <c r="D156" s="52" t="s">
        <v>15</v>
      </c>
      <c r="E156" s="52" t="s">
        <v>529</v>
      </c>
      <c r="F156" s="61" t="s">
        <v>530</v>
      </c>
      <c r="G156" s="13" t="str">
        <f t="shared" si="5"/>
        <v>7.57/km</v>
      </c>
      <c r="H156" s="14">
        <f t="shared" si="4"/>
        <v>0.23921296296296296</v>
      </c>
      <c r="I156" s="14">
        <f>F156-INDEX($F$4:$F$473,MATCH(D156,$D$4:$D$473,0))</f>
        <v>0.22728009259259258</v>
      </c>
    </row>
    <row r="157" spans="1:9" ht="14.25" customHeight="1">
      <c r="A157" s="20">
        <v>154</v>
      </c>
      <c r="B157" s="52" t="s">
        <v>531</v>
      </c>
      <c r="C157" s="52" t="s">
        <v>532</v>
      </c>
      <c r="D157" s="52" t="s">
        <v>27</v>
      </c>
      <c r="E157" s="52" t="s">
        <v>28</v>
      </c>
      <c r="F157" s="61" t="s">
        <v>533</v>
      </c>
      <c r="G157" s="13" t="str">
        <f t="shared" si="5"/>
        <v>7.59/km</v>
      </c>
      <c r="H157" s="14">
        <f t="shared" si="4"/>
        <v>0.24126157407407406</v>
      </c>
      <c r="I157" s="14">
        <f>F157-INDEX($F$4:$F$473,MATCH(D157,$D$4:$D$473,0))</f>
        <v>0.017881944444444464</v>
      </c>
    </row>
    <row r="158" spans="1:9" ht="14.25" customHeight="1">
      <c r="A158" s="20">
        <v>155</v>
      </c>
      <c r="B158" s="52" t="s">
        <v>534</v>
      </c>
      <c r="C158" s="52" t="s">
        <v>188</v>
      </c>
      <c r="D158" s="52" t="s">
        <v>15</v>
      </c>
      <c r="E158" s="52" t="s">
        <v>294</v>
      </c>
      <c r="F158" s="61" t="s">
        <v>535</v>
      </c>
      <c r="G158" s="13" t="str">
        <f t="shared" si="5"/>
        <v>8.01/km</v>
      </c>
      <c r="H158" s="14">
        <f t="shared" si="4"/>
        <v>0.24417824074074074</v>
      </c>
      <c r="I158" s="14">
        <f>F158-INDEX($F$4:$F$473,MATCH(D158,$D$4:$D$473,0))</f>
        <v>0.23224537037037035</v>
      </c>
    </row>
    <row r="159" spans="1:9" ht="14.25" customHeight="1">
      <c r="A159" s="20">
        <v>156</v>
      </c>
      <c r="B159" s="52" t="s">
        <v>536</v>
      </c>
      <c r="C159" s="52" t="s">
        <v>537</v>
      </c>
      <c r="D159" s="52" t="s">
        <v>16</v>
      </c>
      <c r="E159" s="53"/>
      <c r="F159" s="61" t="s">
        <v>538</v>
      </c>
      <c r="G159" s="13" t="str">
        <f t="shared" si="5"/>
        <v>8.01/km</v>
      </c>
      <c r="H159" s="14">
        <f t="shared" si="4"/>
        <v>0.2446064814814815</v>
      </c>
      <c r="I159" s="14">
        <f>F159-INDEX($F$4:$F$473,MATCH(D159,$D$4:$D$473,0))</f>
        <v>0.18253472222222228</v>
      </c>
    </row>
    <row r="160" spans="1:9" ht="14.25" customHeight="1">
      <c r="A160" s="20">
        <v>157</v>
      </c>
      <c r="B160" s="52" t="s">
        <v>539</v>
      </c>
      <c r="C160" s="52" t="s">
        <v>540</v>
      </c>
      <c r="D160" s="52" t="s">
        <v>14</v>
      </c>
      <c r="E160" s="52" t="s">
        <v>85</v>
      </c>
      <c r="F160" s="61" t="s">
        <v>541</v>
      </c>
      <c r="G160" s="13" t="str">
        <f t="shared" si="5"/>
        <v>8.02/km</v>
      </c>
      <c r="H160" s="14">
        <f aca="true" t="shared" si="6" ref="H160:H175">F160-$F$4</f>
        <v>0.24562500000000004</v>
      </c>
      <c r="I160" s="14">
        <f>F160-INDEX($F$4:$F$473,MATCH(D160,$D$4:$D$473,0))</f>
        <v>0.21484953703703707</v>
      </c>
    </row>
    <row r="161" spans="1:9" ht="14.25" customHeight="1">
      <c r="A161" s="20">
        <v>158</v>
      </c>
      <c r="B161" s="52" t="s">
        <v>542</v>
      </c>
      <c r="C161" s="52" t="s">
        <v>543</v>
      </c>
      <c r="D161" s="52" t="s">
        <v>13</v>
      </c>
      <c r="E161" s="52" t="s">
        <v>199</v>
      </c>
      <c r="F161" s="61" t="s">
        <v>544</v>
      </c>
      <c r="G161" s="13" t="str">
        <f t="shared" si="5"/>
        <v>8.04/km</v>
      </c>
      <c r="H161" s="14">
        <f t="shared" si="6"/>
        <v>0.24748842592592585</v>
      </c>
      <c r="I161" s="14">
        <f>F161-INDEX($F$4:$F$473,MATCH(D161,$D$4:$D$473,0))</f>
        <v>0.2467129629629629</v>
      </c>
    </row>
    <row r="162" spans="1:9" ht="14.25" customHeight="1">
      <c r="A162" s="20">
        <v>159</v>
      </c>
      <c r="B162" s="52" t="s">
        <v>545</v>
      </c>
      <c r="C162" s="52" t="s">
        <v>243</v>
      </c>
      <c r="D162" s="52" t="s">
        <v>14</v>
      </c>
      <c r="E162" s="52" t="s">
        <v>294</v>
      </c>
      <c r="F162" s="61" t="s">
        <v>546</v>
      </c>
      <c r="G162" s="13" t="str">
        <f t="shared" si="5"/>
        <v>8.04/km</v>
      </c>
      <c r="H162" s="14">
        <f t="shared" si="6"/>
        <v>0.2477430555555556</v>
      </c>
      <c r="I162" s="14">
        <f>F162-INDEX($F$4:$F$473,MATCH(D162,$D$4:$D$473,0))</f>
        <v>0.21696759259259263</v>
      </c>
    </row>
    <row r="163" spans="1:9" ht="14.25" customHeight="1">
      <c r="A163" s="20">
        <v>160</v>
      </c>
      <c r="B163" s="52" t="s">
        <v>547</v>
      </c>
      <c r="C163" s="52" t="s">
        <v>548</v>
      </c>
      <c r="D163" s="52" t="s">
        <v>24</v>
      </c>
      <c r="E163" s="52" t="s">
        <v>304</v>
      </c>
      <c r="F163" s="61" t="s">
        <v>549</v>
      </c>
      <c r="G163" s="13" t="str">
        <f t="shared" si="5"/>
        <v>8.06/km</v>
      </c>
      <c r="H163" s="14">
        <f t="shared" si="6"/>
        <v>0.24947916666666664</v>
      </c>
      <c r="I163" s="14">
        <f>F163-INDEX($F$4:$F$473,MATCH(D163,$D$4:$D$473,0))</f>
        <v>0.08394675925925926</v>
      </c>
    </row>
    <row r="164" spans="1:9" ht="14.25" customHeight="1">
      <c r="A164" s="20">
        <v>161</v>
      </c>
      <c r="B164" s="52" t="s">
        <v>550</v>
      </c>
      <c r="C164" s="52" t="s">
        <v>551</v>
      </c>
      <c r="D164" s="52" t="s">
        <v>20</v>
      </c>
      <c r="E164" s="52" t="s">
        <v>164</v>
      </c>
      <c r="F164" s="61" t="s">
        <v>552</v>
      </c>
      <c r="G164" s="13" t="str">
        <f t="shared" si="5"/>
        <v>8.06/km</v>
      </c>
      <c r="H164" s="14">
        <f t="shared" si="6"/>
        <v>0.2496875</v>
      </c>
      <c r="I164" s="14">
        <f>F164-INDEX($F$4:$F$473,MATCH(D164,$D$4:$D$473,0))</f>
        <v>0.17776620370370372</v>
      </c>
    </row>
    <row r="165" spans="1:9" ht="14.25" customHeight="1">
      <c r="A165" s="20">
        <v>162</v>
      </c>
      <c r="B165" s="52" t="s">
        <v>553</v>
      </c>
      <c r="C165" s="52" t="s">
        <v>554</v>
      </c>
      <c r="D165" s="52" t="s">
        <v>27</v>
      </c>
      <c r="E165" s="52" t="s">
        <v>555</v>
      </c>
      <c r="F165" s="61" t="s">
        <v>556</v>
      </c>
      <c r="G165" s="13" t="str">
        <f t="shared" si="5"/>
        <v>8.10/km</v>
      </c>
      <c r="H165" s="14">
        <f t="shared" si="6"/>
        <v>0.254849537037037</v>
      </c>
      <c r="I165" s="14">
        <f>F165-INDEX($F$4:$F$473,MATCH(D165,$D$4:$D$473,0))</f>
        <v>0.031469907407407405</v>
      </c>
    </row>
    <row r="166" spans="1:9" ht="14.25" customHeight="1">
      <c r="A166" s="20">
        <v>163</v>
      </c>
      <c r="B166" s="52" t="s">
        <v>557</v>
      </c>
      <c r="C166" s="52" t="s">
        <v>129</v>
      </c>
      <c r="D166" s="52" t="s">
        <v>14</v>
      </c>
      <c r="E166" s="52" t="s">
        <v>558</v>
      </c>
      <c r="F166" s="61" t="s">
        <v>559</v>
      </c>
      <c r="G166" s="13" t="str">
        <f t="shared" si="5"/>
        <v>8.12/km</v>
      </c>
      <c r="H166" s="14">
        <f t="shared" si="6"/>
        <v>0.25636574074074076</v>
      </c>
      <c r="I166" s="14">
        <f>F166-INDEX($F$4:$F$473,MATCH(D166,$D$4:$D$473,0))</f>
        <v>0.2255902777777778</v>
      </c>
    </row>
    <row r="167" spans="1:9" ht="14.25" customHeight="1">
      <c r="A167" s="20">
        <v>164</v>
      </c>
      <c r="B167" s="52" t="s">
        <v>560</v>
      </c>
      <c r="C167" s="52" t="s">
        <v>430</v>
      </c>
      <c r="D167" s="52" t="s">
        <v>22</v>
      </c>
      <c r="E167" s="52" t="s">
        <v>558</v>
      </c>
      <c r="F167" s="61" t="s">
        <v>561</v>
      </c>
      <c r="G167" s="13" t="str">
        <f t="shared" si="5"/>
        <v>8.12/km</v>
      </c>
      <c r="H167" s="14">
        <f t="shared" si="6"/>
        <v>0.2563773148148148</v>
      </c>
      <c r="I167" s="14">
        <f>F167-INDEX($F$4:$F$473,MATCH(D167,$D$4:$D$473,0))</f>
        <v>0.08053240740740736</v>
      </c>
    </row>
    <row r="168" spans="1:9" ht="14.25" customHeight="1">
      <c r="A168" s="20">
        <v>165</v>
      </c>
      <c r="B168" s="52" t="s">
        <v>562</v>
      </c>
      <c r="C168" s="52" t="s">
        <v>198</v>
      </c>
      <c r="D168" s="52" t="s">
        <v>19</v>
      </c>
      <c r="E168" s="52" t="s">
        <v>563</v>
      </c>
      <c r="F168" s="61" t="s">
        <v>564</v>
      </c>
      <c r="G168" s="13" t="str">
        <f t="shared" si="5"/>
        <v>8.21/km</v>
      </c>
      <c r="H168" s="14">
        <f t="shared" si="6"/>
        <v>0.26671296296296293</v>
      </c>
      <c r="I168" s="14">
        <f>F168-INDEX($F$4:$F$473,MATCH(D168,$D$4:$D$473,0))</f>
        <v>0</v>
      </c>
    </row>
    <row r="169" spans="1:9" ht="14.25" customHeight="1">
      <c r="A169" s="20">
        <v>166</v>
      </c>
      <c r="B169" s="52" t="s">
        <v>565</v>
      </c>
      <c r="C169" s="52" t="s">
        <v>416</v>
      </c>
      <c r="D169" s="52" t="s">
        <v>14</v>
      </c>
      <c r="E169" s="52" t="s">
        <v>294</v>
      </c>
      <c r="F169" s="61" t="s">
        <v>566</v>
      </c>
      <c r="G169" s="13" t="str">
        <f t="shared" si="5"/>
        <v>8.21/km</v>
      </c>
      <c r="H169" s="14">
        <f t="shared" si="6"/>
        <v>0.2674768518518518</v>
      </c>
      <c r="I169" s="14">
        <f>F169-INDEX($F$4:$F$473,MATCH(D169,$D$4:$D$473,0))</f>
        <v>0.23670138888888886</v>
      </c>
    </row>
    <row r="170" spans="1:9" ht="14.25" customHeight="1">
      <c r="A170" s="20">
        <v>167</v>
      </c>
      <c r="B170" s="52" t="s">
        <v>567</v>
      </c>
      <c r="C170" s="52" t="s">
        <v>88</v>
      </c>
      <c r="D170" s="52" t="s">
        <v>16</v>
      </c>
      <c r="E170" s="52" t="s">
        <v>568</v>
      </c>
      <c r="F170" s="61" t="s">
        <v>569</v>
      </c>
      <c r="G170" s="13" t="str">
        <f t="shared" si="5"/>
        <v>8.22/km</v>
      </c>
      <c r="H170" s="14">
        <f t="shared" si="6"/>
        <v>0.2684722222222223</v>
      </c>
      <c r="I170" s="14">
        <f>F170-INDEX($F$4:$F$473,MATCH(D170,$D$4:$D$473,0))</f>
        <v>0.20640046296296305</v>
      </c>
    </row>
    <row r="171" spans="1:9" ht="14.25" customHeight="1">
      <c r="A171" s="20">
        <v>168</v>
      </c>
      <c r="B171" s="52" t="s">
        <v>570</v>
      </c>
      <c r="C171" s="52" t="s">
        <v>571</v>
      </c>
      <c r="D171" s="52" t="s">
        <v>14</v>
      </c>
      <c r="E171" s="52" t="s">
        <v>572</v>
      </c>
      <c r="F171" s="61" t="s">
        <v>573</v>
      </c>
      <c r="G171" s="13" t="str">
        <f t="shared" si="5"/>
        <v>8.22/km</v>
      </c>
      <c r="H171" s="14">
        <f t="shared" si="6"/>
        <v>0.2688078703703703</v>
      </c>
      <c r="I171" s="14">
        <f>F171-INDEX($F$4:$F$473,MATCH(D171,$D$4:$D$473,0))</f>
        <v>0.23803240740740733</v>
      </c>
    </row>
    <row r="172" spans="1:9" ht="14.25" customHeight="1">
      <c r="A172" s="20">
        <v>169</v>
      </c>
      <c r="B172" s="52" t="s">
        <v>574</v>
      </c>
      <c r="C172" s="52" t="s">
        <v>575</v>
      </c>
      <c r="D172" s="52" t="s">
        <v>15</v>
      </c>
      <c r="E172" s="53"/>
      <c r="F172" s="61" t="s">
        <v>576</v>
      </c>
      <c r="G172" s="13" t="str">
        <f t="shared" si="5"/>
        <v>8.24/km</v>
      </c>
      <c r="H172" s="14">
        <f t="shared" si="6"/>
        <v>0.2703125</v>
      </c>
      <c r="I172" s="14">
        <f>F172-INDEX($F$4:$F$473,MATCH(D172,$D$4:$D$473,0))</f>
        <v>0.2583796296296296</v>
      </c>
    </row>
    <row r="173" spans="1:9" ht="14.25" customHeight="1">
      <c r="A173" s="20">
        <v>170</v>
      </c>
      <c r="B173" s="52" t="s">
        <v>577</v>
      </c>
      <c r="C173" s="52" t="s">
        <v>40</v>
      </c>
      <c r="D173" s="52" t="s">
        <v>15</v>
      </c>
      <c r="E173" s="53"/>
      <c r="F173" s="61" t="s">
        <v>576</v>
      </c>
      <c r="G173" s="13" t="str">
        <f t="shared" si="5"/>
        <v>8.24/km</v>
      </c>
      <c r="H173" s="14">
        <f t="shared" si="6"/>
        <v>0.2703125</v>
      </c>
      <c r="I173" s="14">
        <f>F173-INDEX($F$4:$F$473,MATCH(D173,$D$4:$D$473,0))</f>
        <v>0.2583796296296296</v>
      </c>
    </row>
    <row r="174" spans="1:9" ht="14.25" customHeight="1">
      <c r="A174" s="20">
        <v>171</v>
      </c>
      <c r="B174" s="52" t="s">
        <v>578</v>
      </c>
      <c r="C174" s="52" t="s">
        <v>579</v>
      </c>
      <c r="D174" s="52" t="s">
        <v>15</v>
      </c>
      <c r="E174" s="53"/>
      <c r="F174" s="61" t="s">
        <v>580</v>
      </c>
      <c r="G174" s="13" t="str">
        <f t="shared" si="5"/>
        <v>8.24/km</v>
      </c>
      <c r="H174" s="14">
        <f t="shared" si="6"/>
        <v>0.27032407407407405</v>
      </c>
      <c r="I174" s="14">
        <f>F174-INDEX($F$4:$F$473,MATCH(D174,$D$4:$D$473,0))</f>
        <v>0.25839120370370366</v>
      </c>
    </row>
    <row r="175" spans="1:9" ht="14.25" customHeight="1">
      <c r="A175" s="20">
        <v>172</v>
      </c>
      <c r="B175" s="52" t="s">
        <v>581</v>
      </c>
      <c r="C175" s="52" t="s">
        <v>582</v>
      </c>
      <c r="D175" s="52" t="s">
        <v>14</v>
      </c>
      <c r="E175" s="52" t="s">
        <v>583</v>
      </c>
      <c r="F175" s="61" t="s">
        <v>584</v>
      </c>
      <c r="G175" s="13" t="str">
        <f t="shared" si="5"/>
        <v>8.24/km</v>
      </c>
      <c r="H175" s="14">
        <f t="shared" si="6"/>
        <v>0.2705324074074074</v>
      </c>
      <c r="I175" s="14">
        <f>F175-INDEX($F$4:$F$473,MATCH(D175,$D$4:$D$473,0))</f>
        <v>0.23975694444444445</v>
      </c>
    </row>
    <row r="176" spans="1:9" ht="14.25" customHeight="1">
      <c r="A176" s="20">
        <v>173</v>
      </c>
      <c r="B176" s="52" t="s">
        <v>585</v>
      </c>
      <c r="C176" s="52" t="s">
        <v>586</v>
      </c>
      <c r="D176" s="52" t="s">
        <v>21</v>
      </c>
      <c r="E176" s="52" t="s">
        <v>583</v>
      </c>
      <c r="F176" s="61" t="s">
        <v>584</v>
      </c>
      <c r="G176" s="13" t="str">
        <f t="shared" si="5"/>
        <v>8.24/km</v>
      </c>
      <c r="H176" s="14">
        <f aca="true" t="shared" si="7" ref="H176:H190">F176-$F$4</f>
        <v>0.2705324074074074</v>
      </c>
      <c r="I176" s="14">
        <f>F176-INDEX($F$4:$F$473,MATCH(D176,$D$4:$D$473,0))</f>
        <v>0</v>
      </c>
    </row>
    <row r="177" spans="1:9" ht="14.25" customHeight="1">
      <c r="A177" s="20">
        <v>174</v>
      </c>
      <c r="B177" s="52" t="s">
        <v>587</v>
      </c>
      <c r="C177" s="52" t="s">
        <v>163</v>
      </c>
      <c r="D177" s="52" t="s">
        <v>18</v>
      </c>
      <c r="E177" s="52" t="s">
        <v>588</v>
      </c>
      <c r="F177" s="61" t="s">
        <v>589</v>
      </c>
      <c r="G177" s="13" t="str">
        <f t="shared" si="5"/>
        <v>8.24/km</v>
      </c>
      <c r="H177" s="14">
        <f t="shared" si="7"/>
        <v>0.2707754629629629</v>
      </c>
      <c r="I177" s="14">
        <f>F177-INDEX($F$4:$F$473,MATCH(D177,$D$4:$D$473,0))</f>
        <v>0</v>
      </c>
    </row>
    <row r="178" spans="1:9" ht="14.25" customHeight="1">
      <c r="A178" s="20">
        <v>175</v>
      </c>
      <c r="B178" s="52" t="s">
        <v>590</v>
      </c>
      <c r="C178" s="52" t="s">
        <v>591</v>
      </c>
      <c r="D178" s="52" t="s">
        <v>16</v>
      </c>
      <c r="E178" s="52" t="s">
        <v>592</v>
      </c>
      <c r="F178" s="61" t="s">
        <v>593</v>
      </c>
      <c r="G178" s="13" t="str">
        <f t="shared" si="5"/>
        <v>8.26/km</v>
      </c>
      <c r="H178" s="14">
        <f t="shared" si="7"/>
        <v>0.2725</v>
      </c>
      <c r="I178" s="14">
        <f>F178-INDEX($F$4:$F$473,MATCH(D178,$D$4:$D$473,0))</f>
        <v>0.2104282407407408</v>
      </c>
    </row>
    <row r="179" spans="1:9" ht="14.25" customHeight="1">
      <c r="A179" s="20">
        <v>176</v>
      </c>
      <c r="B179" s="52" t="s">
        <v>594</v>
      </c>
      <c r="C179" s="52" t="s">
        <v>595</v>
      </c>
      <c r="D179" s="52" t="s">
        <v>19</v>
      </c>
      <c r="E179" s="52" t="s">
        <v>596</v>
      </c>
      <c r="F179" s="61" t="s">
        <v>597</v>
      </c>
      <c r="G179" s="13" t="str">
        <f t="shared" si="5"/>
        <v>8.31/km</v>
      </c>
      <c r="H179" s="14">
        <f t="shared" si="7"/>
        <v>0.2785069444444444</v>
      </c>
      <c r="I179" s="14">
        <f>F179-INDEX($F$4:$F$473,MATCH(D179,$D$4:$D$473,0))</f>
        <v>0.011793981481481475</v>
      </c>
    </row>
    <row r="180" spans="1:9" ht="14.25" customHeight="1">
      <c r="A180" s="20">
        <v>177</v>
      </c>
      <c r="B180" s="52" t="s">
        <v>598</v>
      </c>
      <c r="C180" s="52" t="s">
        <v>230</v>
      </c>
      <c r="D180" s="52" t="s">
        <v>15</v>
      </c>
      <c r="E180" s="52" t="s">
        <v>599</v>
      </c>
      <c r="F180" s="61" t="s">
        <v>600</v>
      </c>
      <c r="G180" s="13" t="str">
        <f t="shared" si="5"/>
        <v>8.33/km</v>
      </c>
      <c r="H180" s="14">
        <f t="shared" si="7"/>
        <v>0.28128472222222217</v>
      </c>
      <c r="I180" s="14">
        <f>F180-INDEX($F$4:$F$473,MATCH(D180,$D$4:$D$473,0))</f>
        <v>0.2693518518518518</v>
      </c>
    </row>
    <row r="181" spans="1:9" ht="14.25" customHeight="1">
      <c r="A181" s="20">
        <v>178</v>
      </c>
      <c r="B181" s="52" t="s">
        <v>601</v>
      </c>
      <c r="C181" s="52" t="s">
        <v>602</v>
      </c>
      <c r="D181" s="52" t="s">
        <v>13</v>
      </c>
      <c r="E181" s="52" t="s">
        <v>603</v>
      </c>
      <c r="F181" s="61" t="s">
        <v>604</v>
      </c>
      <c r="G181" s="13" t="str">
        <f t="shared" si="5"/>
        <v>8.34/km</v>
      </c>
      <c r="H181" s="14">
        <f t="shared" si="7"/>
        <v>0.2818865740740741</v>
      </c>
      <c r="I181" s="14">
        <f>F181-INDEX($F$4:$F$473,MATCH(D181,$D$4:$D$473,0))</f>
        <v>0.28111111111111114</v>
      </c>
    </row>
    <row r="182" spans="1:9" ht="14.25" customHeight="1">
      <c r="A182" s="20">
        <v>179</v>
      </c>
      <c r="B182" s="52" t="s">
        <v>605</v>
      </c>
      <c r="C182" s="52" t="s">
        <v>243</v>
      </c>
      <c r="D182" s="52" t="s">
        <v>13</v>
      </c>
      <c r="E182" s="52" t="s">
        <v>606</v>
      </c>
      <c r="F182" s="61" t="s">
        <v>607</v>
      </c>
      <c r="G182" s="13" t="str">
        <f t="shared" si="5"/>
        <v>8.34/km</v>
      </c>
      <c r="H182" s="14">
        <f t="shared" si="7"/>
        <v>0.2824652777777778</v>
      </c>
      <c r="I182" s="14">
        <f>F182-INDEX($F$4:$F$473,MATCH(D182,$D$4:$D$473,0))</f>
        <v>0.28168981481481487</v>
      </c>
    </row>
    <row r="183" spans="1:9" ht="14.25" customHeight="1">
      <c r="A183" s="20">
        <v>180</v>
      </c>
      <c r="B183" s="52" t="s">
        <v>608</v>
      </c>
      <c r="C183" s="52" t="s">
        <v>335</v>
      </c>
      <c r="D183" s="52" t="s">
        <v>17</v>
      </c>
      <c r="E183" s="52" t="s">
        <v>504</v>
      </c>
      <c r="F183" s="61" t="s">
        <v>609</v>
      </c>
      <c r="G183" s="13" t="str">
        <f t="shared" si="5"/>
        <v>8.36/km</v>
      </c>
      <c r="H183" s="14">
        <f t="shared" si="7"/>
        <v>0.2847569444444445</v>
      </c>
      <c r="I183" s="14">
        <f>F183-INDEX($F$4:$F$473,MATCH(D183,$D$4:$D$473,0))</f>
        <v>0.22555555555555562</v>
      </c>
    </row>
    <row r="184" spans="1:9" ht="14.25" customHeight="1">
      <c r="A184" s="20">
        <v>181</v>
      </c>
      <c r="B184" s="52" t="s">
        <v>610</v>
      </c>
      <c r="C184" s="52" t="s">
        <v>611</v>
      </c>
      <c r="D184" s="52" t="s">
        <v>14</v>
      </c>
      <c r="E184" s="52" t="s">
        <v>612</v>
      </c>
      <c r="F184" s="61" t="s">
        <v>613</v>
      </c>
      <c r="G184" s="13" t="str">
        <f t="shared" si="5"/>
        <v>8.45/km</v>
      </c>
      <c r="H184" s="14">
        <f t="shared" si="7"/>
        <v>0.29496527777777776</v>
      </c>
      <c r="I184" s="14">
        <f>F184-INDEX($F$4:$F$473,MATCH(D184,$D$4:$D$473,0))</f>
        <v>0.2641898148148148</v>
      </c>
    </row>
    <row r="185" spans="1:9" ht="14.25" customHeight="1">
      <c r="A185" s="20">
        <v>182</v>
      </c>
      <c r="B185" s="52" t="s">
        <v>614</v>
      </c>
      <c r="C185" s="52" t="s">
        <v>615</v>
      </c>
      <c r="D185" s="52" t="s">
        <v>13</v>
      </c>
      <c r="E185" s="53"/>
      <c r="F185" s="61" t="s">
        <v>616</v>
      </c>
      <c r="G185" s="13" t="str">
        <f t="shared" si="5"/>
        <v>8.45/km</v>
      </c>
      <c r="H185" s="14">
        <f t="shared" si="7"/>
        <v>0.2950231481481482</v>
      </c>
      <c r="I185" s="14">
        <f>F185-INDEX($F$4:$F$473,MATCH(D185,$D$4:$D$473,0))</f>
        <v>0.29424768518518524</v>
      </c>
    </row>
    <row r="186" spans="1:9" ht="14.25" customHeight="1">
      <c r="A186" s="20">
        <v>183</v>
      </c>
      <c r="B186" s="52" t="s">
        <v>617</v>
      </c>
      <c r="C186" s="52" t="s">
        <v>262</v>
      </c>
      <c r="D186" s="52" t="s">
        <v>14</v>
      </c>
      <c r="E186" s="52" t="s">
        <v>618</v>
      </c>
      <c r="F186" s="61" t="s">
        <v>619</v>
      </c>
      <c r="G186" s="13" t="str">
        <f t="shared" si="5"/>
        <v>8.47/km</v>
      </c>
      <c r="H186" s="14">
        <f t="shared" si="7"/>
        <v>0.2974305555555555</v>
      </c>
      <c r="I186" s="14">
        <f>F186-INDEX($F$4:$F$473,MATCH(D186,$D$4:$D$473,0))</f>
        <v>0.2666550925925925</v>
      </c>
    </row>
    <row r="187" spans="1:9" ht="14.25" customHeight="1">
      <c r="A187" s="20">
        <v>184</v>
      </c>
      <c r="B187" s="52" t="s">
        <v>620</v>
      </c>
      <c r="C187" s="52" t="s">
        <v>621</v>
      </c>
      <c r="D187" s="52" t="s">
        <v>13</v>
      </c>
      <c r="E187" s="53"/>
      <c r="F187" s="54">
        <v>0.6203703703703703</v>
      </c>
      <c r="G187" s="13" t="str">
        <f t="shared" si="5"/>
        <v>8.56/km</v>
      </c>
      <c r="H187" s="14">
        <f t="shared" si="7"/>
        <v>0.3077083333333333</v>
      </c>
      <c r="I187" s="14">
        <f>F187-INDEX($F$4:$F$473,MATCH(D187,$D$4:$D$473,0))</f>
        <v>0.30693287037037037</v>
      </c>
    </row>
    <row r="188" spans="1:9" ht="14.25" customHeight="1">
      <c r="A188" s="20">
        <v>185</v>
      </c>
      <c r="B188" s="52" t="s">
        <v>622</v>
      </c>
      <c r="C188" s="52" t="s">
        <v>623</v>
      </c>
      <c r="D188" s="52" t="s">
        <v>12</v>
      </c>
      <c r="E188" s="52" t="s">
        <v>624</v>
      </c>
      <c r="F188" s="54">
        <v>0.6243518518518518</v>
      </c>
      <c r="G188" s="13" t="str">
        <f t="shared" si="5"/>
        <v>8.59/km</v>
      </c>
      <c r="H188" s="14">
        <f t="shared" si="7"/>
        <v>0.3116898148148148</v>
      </c>
      <c r="I188" s="14">
        <f>F188-INDEX($F$4:$F$473,MATCH(D188,$D$4:$D$473,0))</f>
        <v>0.3116898148148148</v>
      </c>
    </row>
    <row r="189" spans="1:9" ht="14.25" customHeight="1">
      <c r="A189" s="20">
        <v>186</v>
      </c>
      <c r="B189" s="52" t="s">
        <v>625</v>
      </c>
      <c r="C189" s="52" t="s">
        <v>183</v>
      </c>
      <c r="D189" s="52" t="s">
        <v>18</v>
      </c>
      <c r="E189" s="52" t="s">
        <v>626</v>
      </c>
      <c r="F189" s="54">
        <v>0.6247800925925926</v>
      </c>
      <c r="G189" s="13" t="str">
        <f t="shared" si="5"/>
        <v>8.60/km</v>
      </c>
      <c r="H189" s="14">
        <f t="shared" si="7"/>
        <v>0.31211805555555555</v>
      </c>
      <c r="I189" s="14">
        <f>F189-INDEX($F$4:$F$473,MATCH(D189,$D$4:$D$473,0))</f>
        <v>0.04134259259259265</v>
      </c>
    </row>
    <row r="190" spans="1:9" ht="14.25" customHeight="1" thickBot="1">
      <c r="A190" s="24">
        <v>187</v>
      </c>
      <c r="B190" s="55" t="s">
        <v>627</v>
      </c>
      <c r="C190" s="55" t="s">
        <v>230</v>
      </c>
      <c r="D190" s="55" t="s">
        <v>16</v>
      </c>
      <c r="E190" s="55" t="s">
        <v>143</v>
      </c>
      <c r="F190" s="56">
        <v>0.6271064814814815</v>
      </c>
      <c r="G190" s="26" t="str">
        <f t="shared" si="5"/>
        <v>9.02/km</v>
      </c>
      <c r="H190" s="27">
        <f t="shared" si="7"/>
        <v>0.31444444444444447</v>
      </c>
      <c r="I190" s="27">
        <f>F190-INDEX($F$4:$F$473,MATCH(D190,$D$4:$D$473,0))</f>
        <v>0.25237268518518524</v>
      </c>
    </row>
  </sheetData>
  <autoFilter ref="A3:I190"/>
  <mergeCells count="2">
    <mergeCell ref="A1:I1"/>
    <mergeCell ref="A2:G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pane ySplit="3" topLeftCell="BM4" activePane="bottomLeft" state="frozen"/>
      <selection pane="topLeft" activeCell="A1" sqref="A1"/>
      <selection pane="bottomLeft" activeCell="G116" sqref="G1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5" t="str">
        <f>Individuale!A1</f>
        <v> 100 Km. degli Etruschi 2ª edizione</v>
      </c>
      <c r="B1" s="46"/>
      <c r="C1" s="47"/>
    </row>
    <row r="2" spans="1:3" ht="33" customHeight="1" thickBot="1">
      <c r="A2" s="48" t="str">
        <f>Individuale!A2&amp;" km. "&amp;Individuale!I2</f>
        <v> Tuscania - Tarquinia (RM) Italia - Sabato 08/11/2008 ore 10.00 km. 100</v>
      </c>
      <c r="B2" s="49"/>
      <c r="C2" s="50"/>
    </row>
    <row r="3" spans="1:3" ht="24.75" customHeight="1" thickBot="1">
      <c r="A3" s="36" t="s">
        <v>1</v>
      </c>
      <c r="B3" s="37" t="s">
        <v>5</v>
      </c>
      <c r="C3" s="37" t="s">
        <v>10</v>
      </c>
    </row>
    <row r="4" spans="1:3" ht="12.75">
      <c r="A4" s="18">
        <v>1</v>
      </c>
      <c r="B4" s="38" t="s">
        <v>85</v>
      </c>
      <c r="C4" s="39">
        <v>12</v>
      </c>
    </row>
    <row r="5" spans="1:3" ht="12.75">
      <c r="A5" s="29">
        <v>2</v>
      </c>
      <c r="B5" s="22" t="s">
        <v>294</v>
      </c>
      <c r="C5" s="30">
        <v>9</v>
      </c>
    </row>
    <row r="6" spans="1:3" ht="12.75">
      <c r="A6" s="23">
        <v>3</v>
      </c>
      <c r="B6" s="22" t="s">
        <v>143</v>
      </c>
      <c r="C6" s="30">
        <v>5</v>
      </c>
    </row>
    <row r="7" spans="1:3" ht="12.75">
      <c r="A7" s="29">
        <v>4</v>
      </c>
      <c r="B7" s="22" t="s">
        <v>366</v>
      </c>
      <c r="C7" s="30">
        <v>3</v>
      </c>
    </row>
    <row r="8" spans="1:3" ht="12.75">
      <c r="A8" s="23">
        <v>4</v>
      </c>
      <c r="B8" s="22" t="s">
        <v>104</v>
      </c>
      <c r="C8" s="30">
        <v>3</v>
      </c>
    </row>
    <row r="9" spans="1:3" ht="12.75">
      <c r="A9" s="29">
        <v>6</v>
      </c>
      <c r="B9" s="22" t="s">
        <v>631</v>
      </c>
      <c r="C9" s="30">
        <v>2</v>
      </c>
    </row>
    <row r="10" spans="1:3" ht="12.75">
      <c r="A10" s="23">
        <v>6</v>
      </c>
      <c r="B10" s="22" t="s">
        <v>632</v>
      </c>
      <c r="C10" s="30">
        <v>2</v>
      </c>
    </row>
    <row r="11" spans="1:3" ht="12.75">
      <c r="A11" s="58">
        <v>6</v>
      </c>
      <c r="B11" s="28" t="s">
        <v>11</v>
      </c>
      <c r="C11" s="32">
        <v>2</v>
      </c>
    </row>
    <row r="12" spans="1:3" ht="13.5" customHeight="1">
      <c r="A12" s="23">
        <v>6</v>
      </c>
      <c r="B12" s="22" t="s">
        <v>199</v>
      </c>
      <c r="C12" s="30">
        <v>2</v>
      </c>
    </row>
    <row r="13" spans="1:3" ht="12.75">
      <c r="A13" s="29">
        <v>6</v>
      </c>
      <c r="B13" s="22" t="s">
        <v>164</v>
      </c>
      <c r="C13" s="30">
        <v>2</v>
      </c>
    </row>
    <row r="14" spans="1:3" ht="12.75">
      <c r="A14" s="23">
        <v>6</v>
      </c>
      <c r="B14" s="22" t="s">
        <v>28</v>
      </c>
      <c r="C14" s="30">
        <v>2</v>
      </c>
    </row>
    <row r="15" spans="1:3" ht="12.75">
      <c r="A15" s="29">
        <v>6</v>
      </c>
      <c r="B15" s="22" t="s">
        <v>259</v>
      </c>
      <c r="C15" s="30">
        <v>2</v>
      </c>
    </row>
    <row r="16" spans="1:3" ht="12.75">
      <c r="A16" s="23">
        <v>6</v>
      </c>
      <c r="B16" s="22" t="s">
        <v>160</v>
      </c>
      <c r="C16" s="30">
        <v>2</v>
      </c>
    </row>
    <row r="17" spans="1:3" ht="12.75">
      <c r="A17" s="29">
        <v>6</v>
      </c>
      <c r="B17" s="22" t="s">
        <v>119</v>
      </c>
      <c r="C17" s="30">
        <v>2</v>
      </c>
    </row>
    <row r="18" spans="1:3" ht="12.75">
      <c r="A18" s="23">
        <v>6</v>
      </c>
      <c r="B18" s="22" t="s">
        <v>558</v>
      </c>
      <c r="C18" s="30">
        <v>2</v>
      </c>
    </row>
    <row r="19" spans="1:3" ht="13.5" customHeight="1">
      <c r="A19" s="29">
        <v>6</v>
      </c>
      <c r="B19" s="22" t="s">
        <v>504</v>
      </c>
      <c r="C19" s="30">
        <v>2</v>
      </c>
    </row>
    <row r="20" spans="1:3" ht="12.75">
      <c r="A20" s="23">
        <v>6</v>
      </c>
      <c r="B20" s="22" t="s">
        <v>583</v>
      </c>
      <c r="C20" s="30">
        <v>2</v>
      </c>
    </row>
    <row r="21" spans="1:3" ht="12.75">
      <c r="A21" s="29">
        <v>18</v>
      </c>
      <c r="B21" s="22" t="s">
        <v>343</v>
      </c>
      <c r="C21" s="30">
        <v>1</v>
      </c>
    </row>
    <row r="22" spans="1:3" ht="12.75">
      <c r="A22" s="29">
        <v>18</v>
      </c>
      <c r="B22" s="22" t="s">
        <v>443</v>
      </c>
      <c r="C22" s="30">
        <v>1</v>
      </c>
    </row>
    <row r="23" spans="1:3" ht="13.5" customHeight="1">
      <c r="A23" s="29">
        <v>18</v>
      </c>
      <c r="B23" s="22" t="s">
        <v>181</v>
      </c>
      <c r="C23" s="30">
        <v>1</v>
      </c>
    </row>
    <row r="24" spans="1:3" ht="12.75">
      <c r="A24" s="29">
        <v>18</v>
      </c>
      <c r="B24" s="22" t="s">
        <v>69</v>
      </c>
      <c r="C24" s="30">
        <v>1</v>
      </c>
    </row>
    <row r="25" spans="1:3" ht="12.75">
      <c r="A25" s="29">
        <v>18</v>
      </c>
      <c r="B25" s="22" t="s">
        <v>224</v>
      </c>
      <c r="C25" s="30">
        <v>1</v>
      </c>
    </row>
    <row r="26" spans="1:3" ht="12.75">
      <c r="A26" s="29">
        <v>18</v>
      </c>
      <c r="B26" s="22" t="s">
        <v>215</v>
      </c>
      <c r="C26" s="30">
        <v>1</v>
      </c>
    </row>
    <row r="27" spans="1:3" ht="12.75">
      <c r="A27" s="29">
        <v>18</v>
      </c>
      <c r="B27" s="22" t="s">
        <v>314</v>
      </c>
      <c r="C27" s="30">
        <v>1</v>
      </c>
    </row>
    <row r="28" spans="1:3" ht="12.75">
      <c r="A28" s="29">
        <v>18</v>
      </c>
      <c r="B28" s="22" t="s">
        <v>410</v>
      </c>
      <c r="C28" s="30">
        <v>1</v>
      </c>
    </row>
    <row r="29" spans="1:3" ht="13.5" customHeight="1">
      <c r="A29" s="29">
        <v>18</v>
      </c>
      <c r="B29" s="22" t="s">
        <v>592</v>
      </c>
      <c r="C29" s="30">
        <v>1</v>
      </c>
    </row>
    <row r="30" spans="1:3" ht="12.75">
      <c r="A30" s="29">
        <v>18</v>
      </c>
      <c r="B30" s="22" t="s">
        <v>413</v>
      </c>
      <c r="C30" s="30">
        <v>1</v>
      </c>
    </row>
    <row r="31" spans="1:3" ht="12.75">
      <c r="A31" s="29">
        <v>18</v>
      </c>
      <c r="B31" s="22" t="s">
        <v>177</v>
      </c>
      <c r="C31" s="30">
        <v>1</v>
      </c>
    </row>
    <row r="32" spans="1:3" ht="12.75">
      <c r="A32" s="29">
        <v>18</v>
      </c>
      <c r="B32" s="22" t="s">
        <v>77</v>
      </c>
      <c r="C32" s="30">
        <v>1</v>
      </c>
    </row>
    <row r="33" spans="1:3" ht="12.75">
      <c r="A33" s="29">
        <v>18</v>
      </c>
      <c r="B33" s="22" t="s">
        <v>297</v>
      </c>
      <c r="C33" s="30">
        <v>1</v>
      </c>
    </row>
    <row r="34" spans="1:3" ht="12.75">
      <c r="A34" s="29">
        <v>18</v>
      </c>
      <c r="B34" s="22" t="s">
        <v>207</v>
      </c>
      <c r="C34" s="30">
        <v>1</v>
      </c>
    </row>
    <row r="35" spans="1:3" ht="12.75">
      <c r="A35" s="29">
        <v>18</v>
      </c>
      <c r="B35" s="22" t="s">
        <v>519</v>
      </c>
      <c r="C35" s="30">
        <v>1</v>
      </c>
    </row>
    <row r="36" spans="1:3" ht="12.75">
      <c r="A36" s="29">
        <v>18</v>
      </c>
      <c r="B36" s="22" t="s">
        <v>326</v>
      </c>
      <c r="C36" s="30">
        <v>1</v>
      </c>
    </row>
    <row r="37" spans="1:3" ht="12.75">
      <c r="A37" s="29">
        <v>18</v>
      </c>
      <c r="B37" s="22" t="s">
        <v>508</v>
      </c>
      <c r="C37" s="30">
        <v>1</v>
      </c>
    </row>
    <row r="38" spans="1:3" ht="12.75">
      <c r="A38" s="29">
        <v>18</v>
      </c>
      <c r="B38" s="22" t="s">
        <v>133</v>
      </c>
      <c r="C38" s="30">
        <v>1</v>
      </c>
    </row>
    <row r="39" spans="1:3" ht="12.75">
      <c r="A39" s="29">
        <v>18</v>
      </c>
      <c r="B39" s="22" t="s">
        <v>588</v>
      </c>
      <c r="C39" s="30">
        <v>1</v>
      </c>
    </row>
    <row r="40" spans="1:3" ht="12.75">
      <c r="A40" s="29">
        <v>18</v>
      </c>
      <c r="B40" s="22" t="s">
        <v>417</v>
      </c>
      <c r="C40" s="30">
        <v>1</v>
      </c>
    </row>
    <row r="41" spans="1:3" ht="12.75">
      <c r="A41" s="29">
        <v>18</v>
      </c>
      <c r="B41" s="22" t="s">
        <v>193</v>
      </c>
      <c r="C41" s="30">
        <v>1</v>
      </c>
    </row>
    <row r="42" spans="1:3" ht="12.75">
      <c r="A42" s="29">
        <v>18</v>
      </c>
      <c r="B42" s="22" t="s">
        <v>25</v>
      </c>
      <c r="C42" s="30">
        <v>1</v>
      </c>
    </row>
    <row r="43" spans="1:3" ht="12.75">
      <c r="A43" s="29">
        <v>18</v>
      </c>
      <c r="B43" s="22" t="s">
        <v>356</v>
      </c>
      <c r="C43" s="30">
        <v>1</v>
      </c>
    </row>
    <row r="44" spans="1:3" ht="12.75">
      <c r="A44" s="29">
        <v>18</v>
      </c>
      <c r="B44" s="22" t="s">
        <v>339</v>
      </c>
      <c r="C44" s="30">
        <v>1</v>
      </c>
    </row>
    <row r="45" spans="1:3" ht="12.75">
      <c r="A45" s="29">
        <v>18</v>
      </c>
      <c r="B45" s="22" t="s">
        <v>529</v>
      </c>
      <c r="C45" s="30">
        <v>1</v>
      </c>
    </row>
    <row r="46" spans="1:3" ht="12.75">
      <c r="A46" s="29">
        <v>18</v>
      </c>
      <c r="B46" s="22" t="s">
        <v>461</v>
      </c>
      <c r="C46" s="30">
        <v>1</v>
      </c>
    </row>
    <row r="47" spans="1:3" ht="12.75">
      <c r="A47" s="29">
        <v>18</v>
      </c>
      <c r="B47" s="22" t="s">
        <v>112</v>
      </c>
      <c r="C47" s="30">
        <v>1</v>
      </c>
    </row>
    <row r="48" spans="1:3" ht="12.75">
      <c r="A48" s="29">
        <v>18</v>
      </c>
      <c r="B48" s="22" t="s">
        <v>283</v>
      </c>
      <c r="C48" s="30">
        <v>1</v>
      </c>
    </row>
    <row r="49" spans="1:3" ht="12.75">
      <c r="A49" s="29">
        <v>18</v>
      </c>
      <c r="B49" s="22" t="s">
        <v>185</v>
      </c>
      <c r="C49" s="30">
        <v>1</v>
      </c>
    </row>
    <row r="50" spans="1:3" ht="12.75">
      <c r="A50" s="29">
        <v>18</v>
      </c>
      <c r="B50" s="22" t="s">
        <v>497</v>
      </c>
      <c r="C50" s="30">
        <v>1</v>
      </c>
    </row>
    <row r="51" spans="1:3" ht="12.75">
      <c r="A51" s="29">
        <v>18</v>
      </c>
      <c r="B51" s="22" t="s">
        <v>436</v>
      </c>
      <c r="C51" s="30">
        <v>1</v>
      </c>
    </row>
    <row r="52" spans="1:3" ht="12.75">
      <c r="A52" s="29">
        <v>18</v>
      </c>
      <c r="B52" s="22" t="s">
        <v>189</v>
      </c>
      <c r="C52" s="30">
        <v>1</v>
      </c>
    </row>
    <row r="53" spans="1:3" ht="12.75">
      <c r="A53" s="29">
        <v>18</v>
      </c>
      <c r="B53" s="22" t="s">
        <v>599</v>
      </c>
      <c r="C53" s="30">
        <v>1</v>
      </c>
    </row>
    <row r="54" spans="1:3" ht="12.75">
      <c r="A54" s="29">
        <v>18</v>
      </c>
      <c r="B54" s="22" t="s">
        <v>458</v>
      </c>
      <c r="C54" s="30">
        <v>1</v>
      </c>
    </row>
    <row r="55" spans="1:3" ht="12.75">
      <c r="A55" s="29">
        <v>18</v>
      </c>
      <c r="B55" s="22" t="s">
        <v>618</v>
      </c>
      <c r="C55" s="30">
        <v>1</v>
      </c>
    </row>
    <row r="56" spans="1:3" ht="12.75">
      <c r="A56" s="29">
        <v>18</v>
      </c>
      <c r="B56" s="22" t="s">
        <v>34</v>
      </c>
      <c r="C56" s="30">
        <v>1</v>
      </c>
    </row>
    <row r="57" spans="1:3" ht="12.75">
      <c r="A57" s="29">
        <v>18</v>
      </c>
      <c r="B57" s="22" t="s">
        <v>596</v>
      </c>
      <c r="C57" s="30">
        <v>1</v>
      </c>
    </row>
    <row r="58" spans="1:3" ht="12.75">
      <c r="A58" s="29">
        <v>18</v>
      </c>
      <c r="B58" s="22" t="s">
        <v>563</v>
      </c>
      <c r="C58" s="30">
        <v>1</v>
      </c>
    </row>
    <row r="59" spans="1:3" ht="12.75">
      <c r="A59" s="29">
        <v>18</v>
      </c>
      <c r="B59" s="22" t="s">
        <v>401</v>
      </c>
      <c r="C59" s="30">
        <v>1</v>
      </c>
    </row>
    <row r="60" spans="1:3" ht="12.75">
      <c r="A60" s="29">
        <v>18</v>
      </c>
      <c r="B60" s="22" t="s">
        <v>455</v>
      </c>
      <c r="C60" s="30">
        <v>1</v>
      </c>
    </row>
    <row r="61" spans="1:3" ht="12.75">
      <c r="A61" s="29">
        <v>18</v>
      </c>
      <c r="B61" s="22" t="s">
        <v>603</v>
      </c>
      <c r="C61" s="30">
        <v>1</v>
      </c>
    </row>
    <row r="62" spans="1:3" ht="12.75">
      <c r="A62" s="29">
        <v>18</v>
      </c>
      <c r="B62" s="22" t="s">
        <v>203</v>
      </c>
      <c r="C62" s="30">
        <v>1</v>
      </c>
    </row>
    <row r="63" spans="1:3" ht="12.75">
      <c r="A63" s="29">
        <v>18</v>
      </c>
      <c r="B63" s="22" t="s">
        <v>439</v>
      </c>
      <c r="C63" s="30">
        <v>1</v>
      </c>
    </row>
    <row r="64" spans="1:3" ht="12.75">
      <c r="A64" s="29">
        <v>18</v>
      </c>
      <c r="B64" s="22" t="s">
        <v>626</v>
      </c>
      <c r="C64" s="30">
        <v>1</v>
      </c>
    </row>
    <row r="65" spans="1:3" ht="12.75">
      <c r="A65" s="29">
        <v>18</v>
      </c>
      <c r="B65" s="22" t="s">
        <v>362</v>
      </c>
      <c r="C65" s="30">
        <v>1</v>
      </c>
    </row>
    <row r="66" spans="1:3" ht="12.75">
      <c r="A66" s="29">
        <v>18</v>
      </c>
      <c r="B66" s="22" t="s">
        <v>449</v>
      </c>
      <c r="C66" s="30">
        <v>1</v>
      </c>
    </row>
    <row r="67" spans="1:3" ht="12.75">
      <c r="A67" s="29">
        <v>18</v>
      </c>
      <c r="B67" s="22" t="s">
        <v>624</v>
      </c>
      <c r="C67" s="30">
        <v>1</v>
      </c>
    </row>
    <row r="68" spans="1:3" ht="12.75">
      <c r="A68" s="29">
        <v>18</v>
      </c>
      <c r="B68" s="22" t="s">
        <v>606</v>
      </c>
      <c r="C68" s="30">
        <v>1</v>
      </c>
    </row>
    <row r="69" spans="1:3" ht="12.75">
      <c r="A69" s="29">
        <v>18</v>
      </c>
      <c r="B69" s="22" t="s">
        <v>59</v>
      </c>
      <c r="C69" s="30">
        <v>1</v>
      </c>
    </row>
    <row r="70" spans="1:3" ht="12.75">
      <c r="A70" s="29">
        <v>18</v>
      </c>
      <c r="B70" s="22" t="s">
        <v>555</v>
      </c>
      <c r="C70" s="30">
        <v>1</v>
      </c>
    </row>
    <row r="71" spans="1:3" ht="12.75">
      <c r="A71" s="29">
        <v>18</v>
      </c>
      <c r="B71" s="22" t="s">
        <v>308</v>
      </c>
      <c r="C71" s="30">
        <v>1</v>
      </c>
    </row>
    <row r="72" spans="1:3" ht="12.75">
      <c r="A72" s="29">
        <v>18</v>
      </c>
      <c r="B72" s="22" t="s">
        <v>405</v>
      </c>
      <c r="C72" s="30">
        <v>1</v>
      </c>
    </row>
    <row r="73" spans="1:3" ht="12.75">
      <c r="A73" s="29">
        <v>18</v>
      </c>
      <c r="B73" s="22" t="s">
        <v>263</v>
      </c>
      <c r="C73" s="30">
        <v>1</v>
      </c>
    </row>
    <row r="74" spans="1:3" ht="12.75">
      <c r="A74" s="29">
        <v>18</v>
      </c>
      <c r="B74" s="22" t="s">
        <v>421</v>
      </c>
      <c r="C74" s="30">
        <v>1</v>
      </c>
    </row>
    <row r="75" spans="1:3" ht="12.75">
      <c r="A75" s="29">
        <v>18</v>
      </c>
      <c r="B75" s="22" t="s">
        <v>153</v>
      </c>
      <c r="C75" s="30">
        <v>1</v>
      </c>
    </row>
    <row r="76" spans="1:3" ht="12.75">
      <c r="A76" s="29">
        <v>18</v>
      </c>
      <c r="B76" s="22" t="s">
        <v>81</v>
      </c>
      <c r="C76" s="30">
        <v>1</v>
      </c>
    </row>
    <row r="77" spans="1:3" ht="12.75">
      <c r="A77" s="29">
        <v>18</v>
      </c>
      <c r="B77" s="22" t="s">
        <v>501</v>
      </c>
      <c r="C77" s="30">
        <v>1</v>
      </c>
    </row>
    <row r="78" spans="1:3" ht="12.75">
      <c r="A78" s="29">
        <v>18</v>
      </c>
      <c r="B78" s="22" t="s">
        <v>452</v>
      </c>
      <c r="C78" s="30">
        <v>1</v>
      </c>
    </row>
    <row r="79" spans="1:3" ht="12.75">
      <c r="A79" s="29">
        <v>18</v>
      </c>
      <c r="B79" s="22" t="s">
        <v>73</v>
      </c>
      <c r="C79" s="30">
        <v>1</v>
      </c>
    </row>
    <row r="80" spans="1:3" ht="12.75">
      <c r="A80" s="29">
        <v>18</v>
      </c>
      <c r="B80" s="22" t="s">
        <v>123</v>
      </c>
      <c r="C80" s="30">
        <v>1</v>
      </c>
    </row>
    <row r="81" spans="1:3" ht="12.75">
      <c r="A81" s="29">
        <v>18</v>
      </c>
      <c r="B81" s="22" t="s">
        <v>290</v>
      </c>
      <c r="C81" s="30">
        <v>1</v>
      </c>
    </row>
    <row r="82" spans="1:3" ht="12.75">
      <c r="A82" s="29">
        <v>18</v>
      </c>
      <c r="B82" s="22" t="s">
        <v>568</v>
      </c>
      <c r="C82" s="30">
        <v>1</v>
      </c>
    </row>
    <row r="83" spans="1:3" ht="12.75">
      <c r="A83" s="29">
        <v>18</v>
      </c>
      <c r="B83" s="22" t="s">
        <v>231</v>
      </c>
      <c r="C83" s="30">
        <v>1</v>
      </c>
    </row>
    <row r="84" spans="1:3" ht="12.75">
      <c r="A84" s="29">
        <v>18</v>
      </c>
      <c r="B84" s="22" t="s">
        <v>167</v>
      </c>
      <c r="C84" s="30">
        <v>1</v>
      </c>
    </row>
    <row r="85" spans="1:3" ht="12.75">
      <c r="A85" s="29">
        <v>18</v>
      </c>
      <c r="B85" s="22" t="s">
        <v>377</v>
      </c>
      <c r="C85" s="30">
        <v>1</v>
      </c>
    </row>
    <row r="86" spans="1:3" ht="12.75">
      <c r="A86" s="29">
        <v>18</v>
      </c>
      <c r="B86" s="22" t="s">
        <v>485</v>
      </c>
      <c r="C86" s="30">
        <v>1</v>
      </c>
    </row>
    <row r="87" spans="1:3" ht="12.75">
      <c r="A87" s="29">
        <v>18</v>
      </c>
      <c r="B87" s="22" t="s">
        <v>300</v>
      </c>
      <c r="C87" s="30">
        <v>1</v>
      </c>
    </row>
    <row r="88" spans="1:3" ht="12.75">
      <c r="A88" s="29">
        <v>18</v>
      </c>
      <c r="B88" s="22" t="s">
        <v>273</v>
      </c>
      <c r="C88" s="30">
        <v>1</v>
      </c>
    </row>
    <row r="89" spans="1:3" ht="12.75">
      <c r="A89" s="29">
        <v>18</v>
      </c>
      <c r="B89" s="22" t="s">
        <v>279</v>
      </c>
      <c r="C89" s="30">
        <v>1</v>
      </c>
    </row>
    <row r="90" spans="1:3" ht="12.75">
      <c r="A90" s="29">
        <v>18</v>
      </c>
      <c r="B90" s="22" t="s">
        <v>373</v>
      </c>
      <c r="C90" s="30">
        <v>1</v>
      </c>
    </row>
    <row r="91" spans="1:3" ht="12.75">
      <c r="A91" s="29">
        <v>18</v>
      </c>
      <c r="B91" s="22" t="s">
        <v>446</v>
      </c>
      <c r="C91" s="30">
        <v>1</v>
      </c>
    </row>
    <row r="92" spans="1:3" ht="12.75">
      <c r="A92" s="29">
        <v>18</v>
      </c>
      <c r="B92" s="22" t="s">
        <v>525</v>
      </c>
      <c r="C92" s="30">
        <v>1</v>
      </c>
    </row>
    <row r="93" spans="1:3" ht="12.75">
      <c r="A93" s="29">
        <v>18</v>
      </c>
      <c r="B93" s="22" t="s">
        <v>318</v>
      </c>
      <c r="C93" s="30">
        <v>1</v>
      </c>
    </row>
    <row r="94" spans="1:3" ht="12.75">
      <c r="A94" s="29">
        <v>18</v>
      </c>
      <c r="B94" s="22" t="s">
        <v>353</v>
      </c>
      <c r="C94" s="30">
        <v>1</v>
      </c>
    </row>
    <row r="95" spans="1:3" ht="12.75">
      <c r="A95" s="29">
        <v>18</v>
      </c>
      <c r="B95" s="22" t="s">
        <v>612</v>
      </c>
      <c r="C95" s="30">
        <v>1</v>
      </c>
    </row>
    <row r="96" spans="1:3" ht="12.75">
      <c r="A96" s="29">
        <v>18</v>
      </c>
      <c r="B96" s="22" t="s">
        <v>397</v>
      </c>
      <c r="C96" s="30">
        <v>1</v>
      </c>
    </row>
    <row r="97" spans="1:3" ht="12.75">
      <c r="A97" s="29">
        <v>18</v>
      </c>
      <c r="B97" s="22" t="s">
        <v>89</v>
      </c>
      <c r="C97" s="30">
        <v>1</v>
      </c>
    </row>
    <row r="98" spans="1:3" ht="12.75">
      <c r="A98" s="29">
        <v>18</v>
      </c>
      <c r="B98" s="22" t="s">
        <v>248</v>
      </c>
      <c r="C98" s="30">
        <v>1</v>
      </c>
    </row>
    <row r="99" spans="1:3" ht="12.75">
      <c r="A99" s="29">
        <v>18</v>
      </c>
      <c r="B99" s="22" t="s">
        <v>244</v>
      </c>
      <c r="C99" s="30">
        <v>1</v>
      </c>
    </row>
    <row r="100" spans="1:3" ht="12.75">
      <c r="A100" s="29">
        <v>18</v>
      </c>
      <c r="B100" s="22" t="s">
        <v>392</v>
      </c>
      <c r="C100" s="30">
        <v>1</v>
      </c>
    </row>
    <row r="101" spans="1:3" ht="12.75">
      <c r="A101" s="29">
        <v>18</v>
      </c>
      <c r="B101" s="22" t="s">
        <v>108</v>
      </c>
      <c r="C101" s="30">
        <v>1</v>
      </c>
    </row>
    <row r="102" spans="1:3" ht="12.75">
      <c r="A102" s="29">
        <v>18</v>
      </c>
      <c r="B102" s="22" t="s">
        <v>572</v>
      </c>
      <c r="C102" s="30">
        <v>1</v>
      </c>
    </row>
    <row r="103" spans="1:3" ht="12.75">
      <c r="A103" s="29">
        <v>18</v>
      </c>
      <c r="B103" s="22" t="s">
        <v>219</v>
      </c>
      <c r="C103" s="30">
        <v>1</v>
      </c>
    </row>
    <row r="104" spans="1:3" ht="12.75">
      <c r="A104" s="29">
        <v>18</v>
      </c>
      <c r="B104" s="22" t="s">
        <v>321</v>
      </c>
      <c r="C104" s="30">
        <v>1</v>
      </c>
    </row>
    <row r="105" spans="1:3" ht="13.5" thickBot="1">
      <c r="A105" s="35"/>
      <c r="B105" s="25" t="s">
        <v>630</v>
      </c>
      <c r="C105" s="31">
        <v>47</v>
      </c>
    </row>
    <row r="106" ht="13.5" thickBot="1">
      <c r="C106" s="59">
        <f>SUM(C4:C105)</f>
        <v>187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dcterms:created xsi:type="dcterms:W3CDTF">2008-10-15T19:55:17Z</dcterms:created>
  <dcterms:modified xsi:type="dcterms:W3CDTF">2008-11-13T16:14:02Z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