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'Individuale'!$A$4:$I$27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<sst xmlns="http://schemas.openxmlformats.org/spreadsheetml/2006/main" count="117" uniqueCount="67">
  <si>
    <t>1ª edizione</t>
  </si>
  <si>
    <t>Amatori Castelfusano</t>
  </si>
  <si>
    <t>BERTOLI</t>
  </si>
  <si>
    <t>GALVANI</t>
  </si>
  <si>
    <t>MARATHON CLUB</t>
  </si>
  <si>
    <t>CAMPETELLI</t>
  </si>
  <si>
    <t>RUN BOYS OSTIA</t>
  </si>
  <si>
    <t>FIANO ROMANO</t>
  </si>
  <si>
    <t>VANNINI</t>
  </si>
  <si>
    <t>S.S.LAZIO ATLETICA</t>
  </si>
  <si>
    <t>FAZZI</t>
  </si>
  <si>
    <t>PIROLLI</t>
  </si>
  <si>
    <t>ROMATLETICA</t>
  </si>
  <si>
    <t>IORI</t>
  </si>
  <si>
    <t>SZKILADZ</t>
  </si>
  <si>
    <t>RENATA</t>
  </si>
  <si>
    <t>AGOSTINONI</t>
  </si>
  <si>
    <t>FABIETTI</t>
  </si>
  <si>
    <t>DELOGU</t>
  </si>
  <si>
    <t>LUISA ANGELA</t>
  </si>
  <si>
    <t>GIANNELLI</t>
  </si>
  <si>
    <t>GINI</t>
  </si>
  <si>
    <t>Giornata Sport &amp; Solidarietà</t>
  </si>
  <si>
    <t>Nuova Palocco - Roma (RM) Italia - Sabato 18/05/2013</t>
  </si>
  <si>
    <t>FARTLEK OSTIA</t>
  </si>
  <si>
    <t>MARTINES</t>
  </si>
  <si>
    <t>ARGENTI</t>
  </si>
  <si>
    <t>A.S.D. PODISTICA SOLIDARIETA'</t>
  </si>
  <si>
    <t>PAONE</t>
  </si>
  <si>
    <t>EMANUELA</t>
  </si>
  <si>
    <t>PANZERI</t>
  </si>
  <si>
    <t>FRANCA</t>
  </si>
  <si>
    <t>Iscritti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</si>
  <si>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</si>
  <si>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</si>
  <si>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</si>
  <si>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</si>
  <si>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</si>
  <si>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</si>
  <si>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</si>
  <si>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</si>
  <si>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</si>
  <si>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</si>
  <si>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LUCA</t>
  </si>
  <si>
    <t>FABIO</t>
  </si>
  <si>
    <t>ANDREA</t>
  </si>
  <si>
    <t>CARLO</t>
  </si>
  <si>
    <t>LUCIANO</t>
  </si>
  <si>
    <t>ROBERTO</t>
  </si>
  <si>
    <t>MASSIMO</t>
  </si>
  <si>
    <t>MASSIMILIANO</t>
  </si>
  <si>
    <t>GIOVANNI</t>
  </si>
  <si>
    <t>ANTONIO</t>
  </si>
  <si>
    <t>GIANNI</t>
  </si>
  <si>
    <t>FEDERICO</t>
  </si>
  <si>
    <t>ALESSIO</t>
  </si>
  <si>
    <t>ALESSIA</t>
  </si>
  <si>
    <t>DIEGO</t>
  </si>
  <si>
    <t>GOLVELLI</t>
  </si>
  <si>
    <t>NARANZI</t>
  </si>
  <si>
    <t>OLIMPIA 2004</t>
  </si>
  <si>
    <t>SETTI</t>
  </si>
  <si>
    <t>-</t>
  </si>
  <si>
    <t>CAMILLI</t>
  </si>
  <si>
    <t>EMANUEL</t>
  </si>
  <si>
    <t>RENATO</t>
  </si>
  <si>
    <t>ROCCO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</si>
</sst>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16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b/>
      <i/>
      <sz val="10"/>
      <color indexed="9"/>
      <name val="Verdana"/>
      <family val="2"/>
    </font>
    <font>
      <b/>
      <sz val="18"/>
      <name val="Lucida Handwriting"/>
      <family val="4"/>
    </font>
    <font>
      <b/>
      <sz val="10"/>
      <name val="Lucida Handwriting"/>
      <family val="4"/>
    </font>
    <font>
      <sz val="8"/>
      <name val="Tahoma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165" fontId="7" fillId="0" borderId="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4" xfId="0" applyFont="1" applyFill="1" applyBorder="1" applyAlignment="1">
      <alignment horizontal="center" vertical="center"/>
    </xf>
    <xf numFmtId="165" fontId="7" fillId="0" borderId="4" xfId="0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1" fontId="5" fillId="3" borderId="6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vertical="center"/>
    </xf>
    <xf numFmtId="0" fontId="9" fillId="4" borderId="4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3" xfId="0" applyNumberFormat="1" applyFont="1" applyBorder="1" applyAlignment="1">
      <alignment horizontal="center" vertical="center"/>
    </xf>
    <xf numFmtId="0" fontId="7" fillId="0" borderId="4" xfId="0" applyNumberFormat="1" applyFont="1" applyBorder="1" applyAlignment="1">
      <alignment horizontal="center" vertical="center"/>
    </xf>
    <xf numFmtId="0" fontId="7" fillId="0" borderId="5" xfId="0" applyNumberFormat="1" applyFont="1" applyBorder="1" applyAlignment="1">
      <alignment horizontal="center" vertical="center"/>
    </xf>
    <xf numFmtId="49" fontId="7" fillId="0" borderId="3" xfId="0" applyNumberFormat="1" applyFont="1" applyBorder="1" applyAlignment="1">
      <alignment vertical="center"/>
    </xf>
    <xf numFmtId="49" fontId="7" fillId="0" borderId="4" xfId="0" applyNumberFormat="1" applyFont="1" applyBorder="1" applyAlignment="1">
      <alignment vertical="center"/>
    </xf>
    <xf numFmtId="49" fontId="7" fillId="0" borderId="3" xfId="0" applyNumberFormat="1" applyFont="1" applyBorder="1" applyAlignment="1">
      <alignment horizontal="center" vertical="center"/>
    </xf>
    <xf numFmtId="49" fontId="7" fillId="0" borderId="4" xfId="0" applyNumberFormat="1" applyFont="1" applyBorder="1" applyAlignment="1">
      <alignment horizontal="center" vertical="center"/>
    </xf>
    <xf numFmtId="21" fontId="7" fillId="0" borderId="3" xfId="0" applyNumberFormat="1" applyFont="1" applyBorder="1" applyAlignment="1">
      <alignment horizontal="center" vertical="center"/>
    </xf>
    <xf numFmtId="21" fontId="7" fillId="0" borderId="4" xfId="0" applyNumberFormat="1" applyFont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/>
    </xf>
    <xf numFmtId="49" fontId="9" fillId="4" borderId="5" xfId="0" applyNumberFormat="1" applyFont="1" applyFill="1" applyBorder="1" applyAlignment="1">
      <alignment vertical="center"/>
    </xf>
    <xf numFmtId="49" fontId="9" fillId="4" borderId="5" xfId="0" applyNumberFormat="1" applyFont="1" applyFill="1" applyBorder="1" applyAlignment="1">
      <alignment horizontal="center" vertical="center"/>
    </xf>
    <xf numFmtId="21" fontId="9" fillId="4" borderId="5" xfId="0" applyNumberFormat="1" applyFont="1" applyFill="1" applyBorder="1" applyAlignment="1">
      <alignment horizontal="center" vertical="center"/>
    </xf>
    <xf numFmtId="165" fontId="9" fillId="4" borderId="5" xfId="0" applyNumberFormat="1" applyFont="1" applyFill="1" applyBorder="1" applyAlignment="1">
      <alignment horizontal="center" vertical="center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Normale 2_Monteranning - ISCRIZIONI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workbookViewId="0" topLeftCell="A1">
      <pane ySplit="4" topLeftCell="BM5" activePane="bottomLeft" state="frozen"/>
      <selection pane="topLeft" activeCell="A1" sqref="A1"/>
      <selection pane="bottomLeft" activeCell="B5" sqref="B5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2" customWidth="1"/>
    <col min="7" max="9" width="10.7109375" style="1" customWidth="1"/>
  </cols>
  <sheetData>
    <row r="1" spans="1:9" ht="45" customHeight="1">
      <c r="A1" s="21" t="s">
        <v>22</v>
      </c>
      <c r="B1" s="21"/>
      <c r="C1" s="21"/>
      <c r="D1" s="21"/>
      <c r="E1" s="21"/>
      <c r="F1" s="21"/>
      <c r="G1" s="21"/>
      <c r="H1" s="21"/>
      <c r="I1" s="21"/>
    </row>
    <row r="2" spans="1:9" ht="24" customHeight="1">
      <c r="A2" s="22" t="s">
        <v>0</v>
      </c>
      <c r="B2" s="22"/>
      <c r="C2" s="22"/>
      <c r="D2" s="22"/>
      <c r="E2" s="22"/>
      <c r="F2" s="22"/>
      <c r="G2" s="22"/>
      <c r="H2" s="22"/>
      <c r="I2" s="22"/>
    </row>
    <row r="3" spans="1:9" ht="24" customHeight="1">
      <c r="A3" s="23" t="s">
        <v>23</v>
      </c>
      <c r="B3" s="23"/>
      <c r="C3" s="23"/>
      <c r="D3" s="23"/>
      <c r="E3" s="23"/>
      <c r="F3" s="23"/>
      <c r="G3" s="23"/>
      <c r="H3" s="3" t="s">
        <v>33</v>
      </c>
      <c r="I3" s="4">
        <v>5</v>
      </c>
    </row>
    <row r="4" spans="1:9" ht="37.5" customHeight="1">
      <c r="A4" s="5" t="s">
        <v>34</v>
      </c>
      <c r="B4" s="6" t="s">
        <v>35</v>
      </c>
      <c r="C4" s="7" t="s">
        <v>36</v>
      </c>
      <c r="D4" s="7" t="s">
        <v>37</v>
      </c>
      <c r="E4" s="8" t="s">
        <v>38</v>
      </c>
      <c r="F4" s="7" t="s">
        <v>39</v>
      </c>
      <c r="G4" s="7" t="s">
        <v>40</v>
      </c>
      <c r="H4" s="9" t="s">
        <v>41</v>
      </c>
      <c r="I4" s="9" t="s">
        <v>42</v>
      </c>
    </row>
    <row r="5" spans="1:9" s="12" customFormat="1" ht="15" customHeight="1">
      <c r="A5" s="10">
        <v>1</v>
      </c>
      <c r="B5" s="32" t="s">
        <v>61</v>
      </c>
      <c r="C5" s="32" t="s">
        <v>45</v>
      </c>
      <c r="D5" s="34" t="s">
        <v>62</v>
      </c>
      <c r="E5" s="32" t="s">
        <v>24</v>
      </c>
      <c r="F5" s="36">
        <v>0.01266203703703704</v>
      </c>
      <c r="G5" s="10" t="str">
        <f aca="true" t="shared" si="0" ref="G5:G27">TEXT(INT((HOUR(F5)*3600+MINUTE(F5)*60+SECOND(F5))/$I$3/60),"0")&amp;"."&amp;TEXT(MOD((HOUR(F5)*3600+MINUTE(F5)*60+SECOND(F5))/$I$3,60),"00")&amp;"/km"</f>
        <v>3.39/km</v>
      </c>
      <c r="H5" s="11">
        <f aca="true" t="shared" si="1" ref="H5:H27">F5-$F$5</f>
        <v>0</v>
      </c>
      <c r="I5" s="11">
        <f>F5-INDEX($F$5:$F$53,MATCH(D5,$D$5:$D$53,0))</f>
        <v>0</v>
      </c>
    </row>
    <row r="6" spans="1:9" s="12" customFormat="1" ht="15" customHeight="1">
      <c r="A6" s="13">
        <v>2</v>
      </c>
      <c r="B6" s="33" t="s">
        <v>63</v>
      </c>
      <c r="C6" s="33" t="s">
        <v>55</v>
      </c>
      <c r="D6" s="35" t="s">
        <v>62</v>
      </c>
      <c r="E6" s="33" t="s">
        <v>1</v>
      </c>
      <c r="F6" s="37">
        <v>0.013310185185185187</v>
      </c>
      <c r="G6" s="13" t="str">
        <f t="shared" si="0"/>
        <v>3.50/km</v>
      </c>
      <c r="H6" s="14">
        <f t="shared" si="1"/>
        <v>0.0006481481481481477</v>
      </c>
      <c r="I6" s="14">
        <f>F6-INDEX($F$5:$F$53,MATCH(D6,$D$5:$D$53,0))</f>
        <v>0.0006481481481481477</v>
      </c>
    </row>
    <row r="7" spans="1:9" s="12" customFormat="1" ht="15" customHeight="1">
      <c r="A7" s="13">
        <v>3</v>
      </c>
      <c r="B7" s="33" t="s">
        <v>2</v>
      </c>
      <c r="C7" s="33" t="s">
        <v>50</v>
      </c>
      <c r="D7" s="35" t="s">
        <v>62</v>
      </c>
      <c r="E7" s="33" t="s">
        <v>60</v>
      </c>
      <c r="F7" s="37">
        <v>0.013564814814814816</v>
      </c>
      <c r="G7" s="13" t="str">
        <f t="shared" si="0"/>
        <v>3.54/km</v>
      </c>
      <c r="H7" s="14">
        <f t="shared" si="1"/>
        <v>0.0009027777777777767</v>
      </c>
      <c r="I7" s="14">
        <f>F7-INDEX($F$5:$F$53,MATCH(D7,$D$5:$D$53,0))</f>
        <v>0.0009027777777777767</v>
      </c>
    </row>
    <row r="8" spans="1:9" s="12" customFormat="1" ht="15" customHeight="1">
      <c r="A8" s="13">
        <v>4</v>
      </c>
      <c r="B8" s="33" t="s">
        <v>3</v>
      </c>
      <c r="C8" s="33" t="s">
        <v>50</v>
      </c>
      <c r="D8" s="35" t="s">
        <v>62</v>
      </c>
      <c r="E8" s="33" t="s">
        <v>4</v>
      </c>
      <c r="F8" s="37">
        <v>0.01357638888888889</v>
      </c>
      <c r="G8" s="13" t="str">
        <f t="shared" si="0"/>
        <v>3.55/km</v>
      </c>
      <c r="H8" s="14">
        <f t="shared" si="1"/>
        <v>0.0009143518518518502</v>
      </c>
      <c r="I8" s="14">
        <f>F8-INDEX($F$5:$F$53,MATCH(D8,$D$5:$D$53,0))</f>
        <v>0.0009143518518518502</v>
      </c>
    </row>
    <row r="9" spans="1:9" s="12" customFormat="1" ht="15" customHeight="1">
      <c r="A9" s="13">
        <v>5</v>
      </c>
      <c r="B9" s="33" t="s">
        <v>5</v>
      </c>
      <c r="C9" s="33" t="s">
        <v>57</v>
      </c>
      <c r="D9" s="35" t="s">
        <v>62</v>
      </c>
      <c r="E9" s="33" t="s">
        <v>6</v>
      </c>
      <c r="F9" s="37">
        <v>0.013773148148148147</v>
      </c>
      <c r="G9" s="13" t="str">
        <f t="shared" si="0"/>
        <v>3.58/km</v>
      </c>
      <c r="H9" s="14">
        <f t="shared" si="1"/>
        <v>0.0011111111111111079</v>
      </c>
      <c r="I9" s="14">
        <f>F9-INDEX($F$5:$F$53,MATCH(D9,$D$5:$D$53,0))</f>
        <v>0.0011111111111111079</v>
      </c>
    </row>
    <row r="10" spans="1:9" s="12" customFormat="1" ht="15" customHeight="1">
      <c r="A10" s="13">
        <v>6</v>
      </c>
      <c r="B10" s="33" t="s">
        <v>5</v>
      </c>
      <c r="C10" s="33" t="s">
        <v>52</v>
      </c>
      <c r="D10" s="35" t="s">
        <v>62</v>
      </c>
      <c r="E10" s="33" t="s">
        <v>6</v>
      </c>
      <c r="F10" s="37">
        <v>0.014282407407407409</v>
      </c>
      <c r="G10" s="13" t="str">
        <f t="shared" si="0"/>
        <v>4.07/km</v>
      </c>
      <c r="H10" s="14">
        <f t="shared" si="1"/>
        <v>0.0016203703703703692</v>
      </c>
      <c r="I10" s="14">
        <f>F10-INDEX($F$5:$F$53,MATCH(D10,$D$5:$D$53,0))</f>
        <v>0.0016203703703703692</v>
      </c>
    </row>
    <row r="11" spans="1:9" s="12" customFormat="1" ht="15" customHeight="1">
      <c r="A11" s="13">
        <v>7</v>
      </c>
      <c r="B11" s="33" t="s">
        <v>25</v>
      </c>
      <c r="C11" s="33" t="s">
        <v>64</v>
      </c>
      <c r="D11" s="35" t="s">
        <v>62</v>
      </c>
      <c r="E11" s="33" t="s">
        <v>7</v>
      </c>
      <c r="F11" s="37">
        <v>0.014340277777777776</v>
      </c>
      <c r="G11" s="13" t="str">
        <f t="shared" si="0"/>
        <v>4.08/km</v>
      </c>
      <c r="H11" s="14">
        <f t="shared" si="1"/>
        <v>0.001678240740740737</v>
      </c>
      <c r="I11" s="14">
        <f>F11-INDEX($F$5:$F$53,MATCH(D11,$D$5:$D$53,0))</f>
        <v>0.001678240740740737</v>
      </c>
    </row>
    <row r="12" spans="1:9" s="12" customFormat="1" ht="15" customHeight="1">
      <c r="A12" s="13">
        <v>8</v>
      </c>
      <c r="B12" s="33" t="s">
        <v>8</v>
      </c>
      <c r="C12" s="33" t="s">
        <v>54</v>
      </c>
      <c r="D12" s="35" t="s">
        <v>62</v>
      </c>
      <c r="E12" s="33" t="s">
        <v>6</v>
      </c>
      <c r="F12" s="37">
        <v>0.014386574074074072</v>
      </c>
      <c r="G12" s="13" t="str">
        <f t="shared" si="0"/>
        <v>4.09/km</v>
      </c>
      <c r="H12" s="14">
        <f t="shared" si="1"/>
        <v>0.001724537037037033</v>
      </c>
      <c r="I12" s="14">
        <f>F12-INDEX($F$5:$F$53,MATCH(D12,$D$5:$D$53,0))</f>
        <v>0.001724537037037033</v>
      </c>
    </row>
    <row r="13" spans="1:9" s="12" customFormat="1" ht="15" customHeight="1">
      <c r="A13" s="13">
        <v>9</v>
      </c>
      <c r="B13" s="33" t="s">
        <v>59</v>
      </c>
      <c r="C13" s="33" t="s">
        <v>44</v>
      </c>
      <c r="D13" s="35" t="s">
        <v>62</v>
      </c>
      <c r="E13" s="33" t="s">
        <v>24</v>
      </c>
      <c r="F13" s="37">
        <v>0.014444444444444446</v>
      </c>
      <c r="G13" s="13" t="str">
        <f t="shared" si="0"/>
        <v>4.10/km</v>
      </c>
      <c r="H13" s="14">
        <f t="shared" si="1"/>
        <v>0.0017824074074074062</v>
      </c>
      <c r="I13" s="14">
        <f>F13-INDEX($F$5:$F$53,MATCH(D13,$D$5:$D$53,0))</f>
        <v>0.0017824074074074062</v>
      </c>
    </row>
    <row r="14" spans="1:9" s="12" customFormat="1" ht="15" customHeight="1">
      <c r="A14" s="13">
        <v>10</v>
      </c>
      <c r="B14" s="33" t="s">
        <v>28</v>
      </c>
      <c r="C14" s="33" t="s">
        <v>53</v>
      </c>
      <c r="D14" s="35" t="s">
        <v>62</v>
      </c>
      <c r="E14" s="33" t="s">
        <v>9</v>
      </c>
      <c r="F14" s="37">
        <v>0.0146875</v>
      </c>
      <c r="G14" s="13" t="str">
        <f t="shared" si="0"/>
        <v>4.14/km</v>
      </c>
      <c r="H14" s="14">
        <f t="shared" si="1"/>
        <v>0.00202546296296296</v>
      </c>
      <c r="I14" s="14">
        <f>F14-INDEX($F$5:$F$53,MATCH(D14,$D$5:$D$53,0))</f>
        <v>0.00202546296296296</v>
      </c>
    </row>
    <row r="15" spans="1:9" s="12" customFormat="1" ht="15" customHeight="1">
      <c r="A15" s="13">
        <v>11</v>
      </c>
      <c r="B15" s="33" t="s">
        <v>66</v>
      </c>
      <c r="C15" s="33" t="s">
        <v>47</v>
      </c>
      <c r="D15" s="35" t="s">
        <v>62</v>
      </c>
      <c r="E15" s="33" t="s">
        <v>6</v>
      </c>
      <c r="F15" s="37">
        <v>0.015266203703703705</v>
      </c>
      <c r="G15" s="13" t="str">
        <f t="shared" si="0"/>
        <v>4.24/km</v>
      </c>
      <c r="H15" s="14">
        <f t="shared" si="1"/>
        <v>0.002604166666666666</v>
      </c>
      <c r="I15" s="14">
        <f>F15-INDEX($F$5:$F$53,MATCH(D15,$D$5:$D$53,0))</f>
        <v>0.002604166666666666</v>
      </c>
    </row>
    <row r="16" spans="1:9" s="12" customFormat="1" ht="15" customHeight="1">
      <c r="A16" s="13">
        <v>12</v>
      </c>
      <c r="B16" s="33" t="s">
        <v>10</v>
      </c>
      <c r="C16" s="33" t="s">
        <v>49</v>
      </c>
      <c r="D16" s="35" t="s">
        <v>62</v>
      </c>
      <c r="E16" s="33" t="s">
        <v>24</v>
      </c>
      <c r="F16" s="37">
        <v>0.016041666666666666</v>
      </c>
      <c r="G16" s="13" t="str">
        <f t="shared" si="0"/>
        <v>4.37/km</v>
      </c>
      <c r="H16" s="14">
        <f t="shared" si="1"/>
        <v>0.0033796296296296265</v>
      </c>
      <c r="I16" s="14">
        <f>F16-INDEX($F$5:$F$53,MATCH(D16,$D$5:$D$53,0))</f>
        <v>0.0033796296296296265</v>
      </c>
    </row>
    <row r="17" spans="1:9" s="12" customFormat="1" ht="15" customHeight="1">
      <c r="A17" s="13">
        <v>13</v>
      </c>
      <c r="B17" s="33" t="s">
        <v>11</v>
      </c>
      <c r="C17" s="33" t="s">
        <v>51</v>
      </c>
      <c r="D17" s="35" t="s">
        <v>62</v>
      </c>
      <c r="E17" s="33" t="s">
        <v>12</v>
      </c>
      <c r="F17" s="37">
        <v>0.016400462962962964</v>
      </c>
      <c r="G17" s="13" t="str">
        <f t="shared" si="0"/>
        <v>4.43/km</v>
      </c>
      <c r="H17" s="14">
        <f t="shared" si="1"/>
        <v>0.0037384259259259246</v>
      </c>
      <c r="I17" s="14">
        <f>F17-INDEX($F$5:$F$53,MATCH(D17,$D$5:$D$53,0))</f>
        <v>0.0037384259259259246</v>
      </c>
    </row>
    <row r="18" spans="1:9" s="12" customFormat="1" ht="15" customHeight="1">
      <c r="A18" s="13">
        <v>14</v>
      </c>
      <c r="B18" s="33" t="s">
        <v>13</v>
      </c>
      <c r="C18" s="33" t="s">
        <v>48</v>
      </c>
      <c r="D18" s="35" t="s">
        <v>62</v>
      </c>
      <c r="E18" s="33" t="s">
        <v>6</v>
      </c>
      <c r="F18" s="37">
        <v>0.017511574074074072</v>
      </c>
      <c r="G18" s="13" t="str">
        <f t="shared" si="0"/>
        <v>5.03/km</v>
      </c>
      <c r="H18" s="14">
        <f t="shared" si="1"/>
        <v>0.004849537037037032</v>
      </c>
      <c r="I18" s="14">
        <f>F18-INDEX($F$5:$F$53,MATCH(D18,$D$5:$D$53,0))</f>
        <v>0.004849537037037032</v>
      </c>
    </row>
    <row r="19" spans="1:9" s="12" customFormat="1" ht="15" customHeight="1">
      <c r="A19" s="13">
        <v>15</v>
      </c>
      <c r="B19" s="33" t="s">
        <v>26</v>
      </c>
      <c r="C19" s="33" t="s">
        <v>43</v>
      </c>
      <c r="D19" s="35" t="s">
        <v>62</v>
      </c>
      <c r="E19" s="33" t="s">
        <v>6</v>
      </c>
      <c r="F19" s="37">
        <v>0.017569444444444447</v>
      </c>
      <c r="G19" s="13" t="str">
        <f t="shared" si="0"/>
        <v>5.04/km</v>
      </c>
      <c r="H19" s="14">
        <f t="shared" si="1"/>
        <v>0.004907407407407407</v>
      </c>
      <c r="I19" s="14">
        <f>F19-INDEX($F$5:$F$53,MATCH(D19,$D$5:$D$53,0))</f>
        <v>0.004907407407407407</v>
      </c>
    </row>
    <row r="20" spans="1:9" s="12" customFormat="1" ht="15" customHeight="1">
      <c r="A20" s="13">
        <v>16</v>
      </c>
      <c r="B20" s="33" t="s">
        <v>14</v>
      </c>
      <c r="C20" s="33" t="s">
        <v>15</v>
      </c>
      <c r="D20" s="35" t="s">
        <v>62</v>
      </c>
      <c r="E20" s="33" t="s">
        <v>6</v>
      </c>
      <c r="F20" s="37">
        <v>0.017719907407407406</v>
      </c>
      <c r="G20" s="13" t="str">
        <f t="shared" si="0"/>
        <v>5.06/km</v>
      </c>
      <c r="H20" s="14">
        <f t="shared" si="1"/>
        <v>0.005057870370370367</v>
      </c>
      <c r="I20" s="14">
        <f>F20-INDEX($F$5:$F$53,MATCH(D20,$D$5:$D$53,0))</f>
        <v>0.005057870370370367</v>
      </c>
    </row>
    <row r="21" spans="1:9" s="12" customFormat="1" ht="15" customHeight="1">
      <c r="A21" s="13">
        <v>17</v>
      </c>
      <c r="B21" s="33" t="s">
        <v>16</v>
      </c>
      <c r="C21" s="33" t="s">
        <v>65</v>
      </c>
      <c r="D21" s="35" t="s">
        <v>62</v>
      </c>
      <c r="E21" s="33" t="s">
        <v>6</v>
      </c>
      <c r="F21" s="37">
        <v>0.019212962962962963</v>
      </c>
      <c r="G21" s="13" t="str">
        <f t="shared" si="0"/>
        <v>5.32/km</v>
      </c>
      <c r="H21" s="14">
        <f t="shared" si="1"/>
        <v>0.006550925925925924</v>
      </c>
      <c r="I21" s="14">
        <f>F21-INDEX($F$5:$F$53,MATCH(D21,$D$5:$D$53,0))</f>
        <v>0.006550925925925924</v>
      </c>
    </row>
    <row r="22" spans="1:9" s="12" customFormat="1" ht="15" customHeight="1">
      <c r="A22" s="13">
        <v>18</v>
      </c>
      <c r="B22" s="33" t="s">
        <v>17</v>
      </c>
      <c r="C22" s="33" t="s">
        <v>31</v>
      </c>
      <c r="D22" s="35" t="s">
        <v>62</v>
      </c>
      <c r="E22" s="33" t="s">
        <v>12</v>
      </c>
      <c r="F22" s="37">
        <v>0.019884259259259258</v>
      </c>
      <c r="G22" s="13" t="str">
        <f t="shared" si="0"/>
        <v>5.44/km</v>
      </c>
      <c r="H22" s="14">
        <f t="shared" si="1"/>
        <v>0.007222222222222218</v>
      </c>
      <c r="I22" s="14">
        <f>F22-INDEX($F$5:$F$53,MATCH(D22,$D$5:$D$53,0))</f>
        <v>0.007222222222222218</v>
      </c>
    </row>
    <row r="23" spans="1:9" s="12" customFormat="1" ht="15" customHeight="1">
      <c r="A23" s="13">
        <v>19</v>
      </c>
      <c r="B23" s="33" t="s">
        <v>18</v>
      </c>
      <c r="C23" s="33" t="s">
        <v>19</v>
      </c>
      <c r="D23" s="35" t="s">
        <v>62</v>
      </c>
      <c r="E23" s="33" t="s">
        <v>6</v>
      </c>
      <c r="F23" s="37">
        <v>0.019918981481481482</v>
      </c>
      <c r="G23" s="13" t="str">
        <f t="shared" si="0"/>
        <v>5.44/km</v>
      </c>
      <c r="H23" s="14">
        <f t="shared" si="1"/>
        <v>0.007256944444444443</v>
      </c>
      <c r="I23" s="14">
        <f>F23-INDEX($F$5:$F$53,MATCH(D23,$D$5:$D$53,0))</f>
        <v>0.007256944444444443</v>
      </c>
    </row>
    <row r="24" spans="1:9" s="12" customFormat="1" ht="15" customHeight="1">
      <c r="A24" s="13">
        <v>20</v>
      </c>
      <c r="B24" s="33" t="s">
        <v>20</v>
      </c>
      <c r="C24" s="33" t="s">
        <v>56</v>
      </c>
      <c r="D24" s="35" t="s">
        <v>62</v>
      </c>
      <c r="E24" s="33" t="s">
        <v>6</v>
      </c>
      <c r="F24" s="37">
        <v>0.019930555555555556</v>
      </c>
      <c r="G24" s="13" t="str">
        <f t="shared" si="0"/>
        <v>5.44/km</v>
      </c>
      <c r="H24" s="14">
        <f t="shared" si="1"/>
        <v>0.007268518518518516</v>
      </c>
      <c r="I24" s="14">
        <f>F24-INDEX($F$5:$F$53,MATCH(D24,$D$5:$D$53,0))</f>
        <v>0.007268518518518516</v>
      </c>
    </row>
    <row r="25" spans="1:9" s="12" customFormat="1" ht="15" customHeight="1">
      <c r="A25" s="13">
        <v>21</v>
      </c>
      <c r="B25" s="33" t="s">
        <v>21</v>
      </c>
      <c r="C25" s="33" t="s">
        <v>29</v>
      </c>
      <c r="D25" s="35" t="s">
        <v>62</v>
      </c>
      <c r="E25" s="33" t="s">
        <v>6</v>
      </c>
      <c r="F25" s="37">
        <v>0.021504629629629627</v>
      </c>
      <c r="G25" s="13" t="str">
        <f t="shared" si="0"/>
        <v>6.12/km</v>
      </c>
      <c r="H25" s="14">
        <f t="shared" si="1"/>
        <v>0.008842592592592588</v>
      </c>
      <c r="I25" s="14">
        <f>F25-INDEX($F$5:$F$53,MATCH(D25,$D$5:$D$53,0))</f>
        <v>0.008842592592592588</v>
      </c>
    </row>
    <row r="26" spans="1:9" s="12" customFormat="1" ht="15" customHeight="1">
      <c r="A26" s="13">
        <v>22</v>
      </c>
      <c r="B26" s="33" t="s">
        <v>30</v>
      </c>
      <c r="C26" s="33" t="s">
        <v>46</v>
      </c>
      <c r="D26" s="35" t="s">
        <v>62</v>
      </c>
      <c r="E26" s="33" t="s">
        <v>1</v>
      </c>
      <c r="F26" s="37">
        <v>0.021550925925925928</v>
      </c>
      <c r="G26" s="13" t="str">
        <f t="shared" si="0"/>
        <v>6.12/km</v>
      </c>
      <c r="H26" s="14">
        <f t="shared" si="1"/>
        <v>0.008888888888888889</v>
      </c>
      <c r="I26" s="14">
        <f>F26-INDEX($F$5:$F$53,MATCH(D26,$D$5:$D$53,0))</f>
        <v>0.008888888888888889</v>
      </c>
    </row>
    <row r="27" spans="1:9" s="12" customFormat="1" ht="15" customHeight="1">
      <c r="A27" s="38">
        <v>23</v>
      </c>
      <c r="B27" s="39" t="s">
        <v>58</v>
      </c>
      <c r="C27" s="39" t="s">
        <v>51</v>
      </c>
      <c r="D27" s="40" t="s">
        <v>62</v>
      </c>
      <c r="E27" s="39" t="s">
        <v>27</v>
      </c>
      <c r="F27" s="41">
        <v>0.022222222222222223</v>
      </c>
      <c r="G27" s="38" t="str">
        <f t="shared" si="0"/>
        <v>6.24/km</v>
      </c>
      <c r="H27" s="42">
        <f t="shared" si="1"/>
        <v>0.009560185185185184</v>
      </c>
      <c r="I27" s="42">
        <f>F27-INDEX($F$5:$F$53,MATCH(D27,$D$5:$D$53,0))</f>
        <v>0.009560185185185184</v>
      </c>
    </row>
  </sheetData>
  <autoFilter ref="A4:I27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3"/>
  <sheetViews>
    <sheetView workbookViewId="0" topLeftCell="A1">
      <pane ySplit="3" topLeftCell="BM4" activePane="bottomLeft" state="frozen"/>
      <selection pane="topLeft" activeCell="A1" sqref="A1"/>
      <selection pane="bottomLeft" activeCell="H15" sqref="H15"/>
    </sheetView>
  </sheetViews>
  <sheetFormatPr defaultColWidth="9.140625" defaultRowHeight="12.75"/>
  <cols>
    <col min="1" max="1" width="10.7109375" style="2" customWidth="1"/>
    <col min="2" max="2" width="50.7109375" style="2" customWidth="1"/>
    <col min="3" max="3" width="10.7109375" style="2" customWidth="1"/>
  </cols>
  <sheetData>
    <row r="1" spans="1:3" ht="42" customHeight="1">
      <c r="A1" s="24" t="str">
        <f>Individuale!A1</f>
        <v>Giornata Sport &amp; Solidarietà</v>
      </c>
      <c r="B1" s="24"/>
      <c r="C1" s="24"/>
    </row>
    <row r="2" spans="1:3" ht="42" customHeight="1">
      <c r="A2" s="25" t="str">
        <f>Individuale!A3&amp;" km. "&amp;Individuale!I3</f>
        <v>Nuova Palocco - Roma (RM) Italia - Sabato 18/05/2013 km. 5</v>
      </c>
      <c r="B2" s="25"/>
      <c r="C2" s="25"/>
    </row>
    <row r="3" spans="1:3" ht="24.75" customHeight="1">
      <c r="A3" s="16" t="s">
        <v>34</v>
      </c>
      <c r="B3" s="17" t="s">
        <v>38</v>
      </c>
      <c r="C3" s="17" t="s">
        <v>32</v>
      </c>
    </row>
    <row r="4" spans="1:3" ht="15" customHeight="1">
      <c r="A4" s="10">
        <v>1</v>
      </c>
      <c r="B4" s="26" t="s">
        <v>6</v>
      </c>
      <c r="C4" s="29">
        <v>11</v>
      </c>
    </row>
    <row r="5" spans="1:3" ht="15" customHeight="1">
      <c r="A5" s="13">
        <v>2</v>
      </c>
      <c r="B5" s="27" t="s">
        <v>24</v>
      </c>
      <c r="C5" s="30">
        <v>3</v>
      </c>
    </row>
    <row r="6" spans="1:3" ht="15" customHeight="1">
      <c r="A6" s="13">
        <v>3</v>
      </c>
      <c r="B6" s="27" t="s">
        <v>1</v>
      </c>
      <c r="C6" s="30">
        <v>2</v>
      </c>
    </row>
    <row r="7" spans="1:3" ht="15" customHeight="1">
      <c r="A7" s="13">
        <v>4</v>
      </c>
      <c r="B7" s="27" t="s">
        <v>12</v>
      </c>
      <c r="C7" s="30">
        <v>2</v>
      </c>
    </row>
    <row r="8" spans="1:3" ht="15" customHeight="1">
      <c r="A8" s="18">
        <v>5</v>
      </c>
      <c r="B8" s="19" t="s">
        <v>27</v>
      </c>
      <c r="C8" s="20">
        <v>1</v>
      </c>
    </row>
    <row r="9" spans="1:3" ht="15" customHeight="1">
      <c r="A9" s="13">
        <v>6</v>
      </c>
      <c r="B9" s="27" t="s">
        <v>7</v>
      </c>
      <c r="C9" s="30">
        <v>1</v>
      </c>
    </row>
    <row r="10" spans="1:3" ht="15" customHeight="1">
      <c r="A10" s="13">
        <v>7</v>
      </c>
      <c r="B10" s="27" t="s">
        <v>4</v>
      </c>
      <c r="C10" s="30">
        <v>1</v>
      </c>
    </row>
    <row r="11" spans="1:3" ht="15" customHeight="1">
      <c r="A11" s="13">
        <v>8</v>
      </c>
      <c r="B11" s="27" t="s">
        <v>60</v>
      </c>
      <c r="C11" s="30">
        <v>1</v>
      </c>
    </row>
    <row r="12" spans="1:3" ht="15" customHeight="1">
      <c r="A12" s="15">
        <v>9</v>
      </c>
      <c r="B12" s="28" t="s">
        <v>9</v>
      </c>
      <c r="C12" s="31">
        <v>1</v>
      </c>
    </row>
    <row r="13" ht="12.75">
      <c r="C13" s="2">
        <f>SUM(C4:C12)</f>
        <v>23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2013-03-26T14:24:19Z</dcterms:created>
  <dcterms:modified xsi:type="dcterms:W3CDTF">2013-05-20T14:35:57Z</dcterms:modified>
  <cp:category/>
  <cp:version/>
  <cp:contentType/>
  <cp:contentStatus/>
</cp:coreProperties>
</file>