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<sst xmlns="http://schemas.openxmlformats.org/spreadsheetml/2006/main" count="362" uniqueCount="186">
  <si>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</si>
  <si>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</si>
  <si>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</si>
  <si>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</si>
  <si>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</si>
  <si>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</si>
  <si>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</si>
  <si>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</si>
  <si>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</si>
  <si>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</si>
  <si>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</si>
  <si>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</si>
  <si>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ROBERTO</t>
  </si>
  <si>
    <t>FRANCESCO</t>
  </si>
  <si>
    <t>ROSSI</t>
  </si>
  <si>
    <t>MARIO</t>
  </si>
  <si>
    <t>MAURO</t>
  </si>
  <si>
    <t>GIOVANNI</t>
  </si>
  <si>
    <t>STEFANO</t>
  </si>
  <si>
    <t>MAURIZIO</t>
  </si>
  <si>
    <t>MASSIMO</t>
  </si>
  <si>
    <t>ANTONIO</t>
  </si>
  <si>
    <t>CLAUDIO</t>
  </si>
  <si>
    <t>LUIGI</t>
  </si>
  <si>
    <t>MARCO</t>
  </si>
  <si>
    <t>LUCIANO</t>
  </si>
  <si>
    <t>GIANLUCA</t>
  </si>
  <si>
    <t>PIERO</t>
  </si>
  <si>
    <t>GIUSEPPE</t>
  </si>
  <si>
    <t>MARCELLO</t>
  </si>
  <si>
    <t>SALVATORE</t>
  </si>
  <si>
    <t>RICCARDO</t>
  </si>
  <si>
    <t>ROMANO</t>
  </si>
  <si>
    <t>MICHELE</t>
  </si>
  <si>
    <t>FILIPPO</t>
  </si>
  <si>
    <t>VINCENZO</t>
  </si>
  <si>
    <t>GIULIO</t>
  </si>
  <si>
    <t>FRANCO</t>
  </si>
  <si>
    <t>RAFFAELE</t>
  </si>
  <si>
    <t>PALMA</t>
  </si>
  <si>
    <t>ALDO</t>
  </si>
  <si>
    <t>GIULIANI</t>
  </si>
  <si>
    <t>ANTONINO</t>
  </si>
  <si>
    <t>TOMMASO</t>
  </si>
  <si>
    <t>DANIELA</t>
  </si>
  <si>
    <t>SILVIA</t>
  </si>
  <si>
    <t>LORENZO</t>
  </si>
  <si>
    <t>MARIA ANTONIETTA</t>
  </si>
  <si>
    <t>VITO</t>
  </si>
  <si>
    <t>FILOMENA</t>
  </si>
  <si>
    <t>FERRARO</t>
  </si>
  <si>
    <t>PATRIZIA</t>
  </si>
  <si>
    <t>SABRINA</t>
  </si>
  <si>
    <t>M_C30</t>
  </si>
  <si>
    <t>M_E40</t>
  </si>
  <si>
    <t>M_A20</t>
  </si>
  <si>
    <t>BRUNO</t>
  </si>
  <si>
    <t>M_D35</t>
  </si>
  <si>
    <t>M_F45</t>
  </si>
  <si>
    <t>POL. CIOCIARA ANTONIO FAVA</t>
  </si>
  <si>
    <t>M_G50</t>
  </si>
  <si>
    <t>D'AMICO</t>
  </si>
  <si>
    <t>FIDAL RUNCARD</t>
  </si>
  <si>
    <t>POL ATLETICA CEPRANO</t>
  </si>
  <si>
    <t>ATLETICA CECCANO</t>
  </si>
  <si>
    <t>M_H55</t>
  </si>
  <si>
    <t>DE ANGELIS</t>
  </si>
  <si>
    <t>TOMAO</t>
  </si>
  <si>
    <t>ASD POLIGOLFO</t>
  </si>
  <si>
    <t>M_L65</t>
  </si>
  <si>
    <t>COZZOLINO</t>
  </si>
  <si>
    <t>ANTONIETTA</t>
  </si>
  <si>
    <t>G.S.D. FIAMME ARGENTO</t>
  </si>
  <si>
    <t>M_I60</t>
  </si>
  <si>
    <t>PINCHERA</t>
  </si>
  <si>
    <t>FELICE</t>
  </si>
  <si>
    <t>VALLARIO</t>
  </si>
  <si>
    <t>ATLETICA OLIMPIC MARINA ASD</t>
  </si>
  <si>
    <t>UISP COMITATO TERR.LE LAZIO SUD EST</t>
  </si>
  <si>
    <t>ALESSIO</t>
  </si>
  <si>
    <t>A.S.D. ATLETICA HERMADA</t>
  </si>
  <si>
    <t>ARCANGELO</t>
  </si>
  <si>
    <t>CESARE</t>
  </si>
  <si>
    <t>UISP LATINA</t>
  </si>
  <si>
    <t>CIOPPA</t>
  </si>
  <si>
    <t>VENDITTI</t>
  </si>
  <si>
    <t>DELLE CURTI</t>
  </si>
  <si>
    <t>ABRAMO</t>
  </si>
  <si>
    <t>MARATHON CLUB G.BORDIN</t>
  </si>
  <si>
    <t>ATL. SABAUDIA</t>
  </si>
  <si>
    <t>EMILIO</t>
  </si>
  <si>
    <t>REALE</t>
  </si>
  <si>
    <t>ZOLLI</t>
  </si>
  <si>
    <t>PESCOSOLIDO</t>
  </si>
  <si>
    <t>ELEUTERIO</t>
  </si>
  <si>
    <t>CARLA</t>
  </si>
  <si>
    <t>GOLINO</t>
  </si>
  <si>
    <t>MARIA CONSIGLIA</t>
  </si>
  <si>
    <t>LEONARDO</t>
  </si>
  <si>
    <t>PAPA</t>
  </si>
  <si>
    <t>PASQUALE</t>
  </si>
  <si>
    <t>PAGLIUCA</t>
  </si>
  <si>
    <t>FAIOLA</t>
  </si>
  <si>
    <t>LOMBARDI</t>
  </si>
  <si>
    <t>SARA</t>
  </si>
  <si>
    <t>SORRENTINO</t>
  </si>
  <si>
    <t>FRANCA</t>
  </si>
  <si>
    <t>ANGELA</t>
  </si>
  <si>
    <t>DI GIROLAMO</t>
  </si>
  <si>
    <t>IACOVACCI</t>
  </si>
  <si>
    <t>ONORATO</t>
  </si>
  <si>
    <t>A.S.D. FONDI RUNNERS 2010</t>
  </si>
  <si>
    <t>CAPOTOSTO</t>
  </si>
  <si>
    <t>MONDRAGONE IN CORSA</t>
  </si>
  <si>
    <t>FORNARI</t>
  </si>
  <si>
    <t>MAINI</t>
  </si>
  <si>
    <t>ALFREDO</t>
  </si>
  <si>
    <t>RAGNO</t>
  </si>
  <si>
    <t>PETELLA</t>
  </si>
  <si>
    <t>SUBIACO</t>
  </si>
  <si>
    <t>A.S.D. PODISTICA PONTINIA</t>
  </si>
  <si>
    <t>MUCCITELLI</t>
  </si>
  <si>
    <t>A.S.D. PODISTICA TERRACINA</t>
  </si>
  <si>
    <t>DI PRINCIPE</t>
  </si>
  <si>
    <t>W_UNICA</t>
  </si>
  <si>
    <t>CICCOLELLA</t>
  </si>
  <si>
    <t>LATENE</t>
  </si>
  <si>
    <t>FANTAUZZI</t>
  </si>
  <si>
    <t>D'ACUNTO</t>
  </si>
  <si>
    <t>POL. DIL MAREMOTO</t>
  </si>
  <si>
    <t>DI GIACINTO</t>
  </si>
  <si>
    <t>FILOSA</t>
  </si>
  <si>
    <t>SCARPELLINO</t>
  </si>
  <si>
    <t>MICHELI</t>
  </si>
  <si>
    <t>MICCOLO</t>
  </si>
  <si>
    <t>FRANZINO</t>
  </si>
  <si>
    <t>MORLANDO</t>
  </si>
  <si>
    <t>MICCI</t>
  </si>
  <si>
    <t>MARIANO</t>
  </si>
  <si>
    <t>A.S.D. ATLETICA MONTICELLANA</t>
  </si>
  <si>
    <t>MOSCATO</t>
  </si>
  <si>
    <t>ATL ALATRI 2001 I CICLOPI</t>
  </si>
  <si>
    <t>D'URSO</t>
  </si>
  <si>
    <t>DE MEO</t>
  </si>
  <si>
    <t>CALISI</t>
  </si>
  <si>
    <t>L'ERARIO</t>
  </si>
  <si>
    <t>DE LELLIS</t>
  </si>
  <si>
    <t>DI FANTE</t>
  </si>
  <si>
    <t>MUSILLI</t>
  </si>
  <si>
    <t>CORINA</t>
  </si>
  <si>
    <t>ENEA</t>
  </si>
  <si>
    <t>NASTA</t>
  </si>
  <si>
    <t>FORCINA</t>
  </si>
  <si>
    <t>HENRY</t>
  </si>
  <si>
    <t>ANGELICA</t>
  </si>
  <si>
    <t>RAO</t>
  </si>
  <si>
    <t>DI TROCCHIO</t>
  </si>
  <si>
    <t>ZOLOFRA</t>
  </si>
  <si>
    <t>ANGELINO</t>
  </si>
  <si>
    <t>D’ARGENIO</t>
  </si>
  <si>
    <t>DE MARCO</t>
  </si>
  <si>
    <t>M_MN7</t>
  </si>
  <si>
    <t>GRASSI</t>
  </si>
  <si>
    <t>MUZZO</t>
  </si>
  <si>
    <t>ORAZIO</t>
  </si>
  <si>
    <t>TIFATA RUNNERS CASERTA</t>
  </si>
  <si>
    <t>SIDARI</t>
  </si>
  <si>
    <t>MONTECUOLLO</t>
  </si>
  <si>
    <t>STEFANINO</t>
  </si>
  <si>
    <t>AIELLO</t>
  </si>
  <si>
    <t>A.S.D. CENTRO FITNESS MONTELLO</t>
  </si>
  <si>
    <t>CASAGRANDE</t>
  </si>
  <si>
    <t>SIMEONE</t>
  </si>
  <si>
    <t>IMMACOLATA</t>
  </si>
  <si>
    <t>DI RUSSO</t>
  </si>
  <si>
    <t>PURIFICATO</t>
  </si>
  <si>
    <t>DI MANNO</t>
  </si>
  <si>
    <t>GALLETTI</t>
  </si>
  <si>
    <t>ROSATO</t>
  </si>
  <si>
    <t>SPERDUTO</t>
  </si>
  <si>
    <t>GINO</t>
  </si>
  <si>
    <t>GIOVANNINA</t>
  </si>
  <si>
    <t>DESSI'</t>
  </si>
  <si>
    <t>Giro delle Contrade</t>
  </si>
  <si>
    <t>21ª edizione</t>
  </si>
  <si>
    <t>Trivio di Formia (LT) Italia - Domenica 10/07/2016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</si>
</sst>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21" fontId="52" fillId="56" borderId="25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3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left" vertical="center"/>
    </xf>
    <xf numFmtId="0" fontId="52" fillId="56" borderId="25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5" t="s">
        <v>183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184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185</v>
      </c>
      <c r="B3" s="27"/>
      <c r="C3" s="27"/>
      <c r="D3" s="27"/>
      <c r="E3" s="27"/>
      <c r="F3" s="27"/>
      <c r="G3" s="2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2" t="s">
        <v>108</v>
      </c>
      <c r="C5" s="32" t="s">
        <v>35</v>
      </c>
      <c r="D5" s="32" t="s">
        <v>55</v>
      </c>
      <c r="E5" s="32" t="s">
        <v>80</v>
      </c>
      <c r="F5" s="14">
        <v>0.025996180555555554</v>
      </c>
      <c r="G5" s="11" t="str">
        <f>TEXT(INT((HOUR(F5)*3600+MINUTE(F5)*60+SECOND(F5))/$I$3/60),"0")&amp;"."&amp;TEXT(MOD((HOUR(F5)*3600+MINUTE(F5)*60+SECOND(F5))/$I$3,60),"00")&amp;"/km"</f>
        <v>3.45/km</v>
      </c>
      <c r="H5" s="14">
        <f>F5-$F$5</f>
        <v>0</v>
      </c>
      <c r="I5" s="14">
        <f>F5-INDEX($F$5:$F$91,MATCH(D5,$D$5:$D$91,0))</f>
        <v>0</v>
      </c>
    </row>
    <row r="6" spans="1:9" s="10" customFormat="1" ht="15" customHeight="1">
      <c r="A6" s="12">
        <v>2</v>
      </c>
      <c r="B6" s="33" t="s">
        <v>109</v>
      </c>
      <c r="C6" s="33" t="s">
        <v>82</v>
      </c>
      <c r="D6" s="33" t="s">
        <v>53</v>
      </c>
      <c r="E6" s="33" t="s">
        <v>80</v>
      </c>
      <c r="F6" s="13">
        <v>0.026886689814814815</v>
      </c>
      <c r="G6" s="12" t="str">
        <f aca="true" t="shared" si="0" ref="G6:G64">TEXT(INT((HOUR(F6)*3600+MINUTE(F6)*60+SECOND(F6))/$I$3/60),"0")&amp;"."&amp;TEXT(MOD((HOUR(F6)*3600+MINUTE(F6)*60+SECOND(F6))/$I$3,60),"00")&amp;"/km"</f>
        <v>3.52/km</v>
      </c>
      <c r="H6" s="13">
        <f aca="true" t="shared" si="1" ref="H6:H64">F6-$F$5</f>
        <v>0.000890509259259261</v>
      </c>
      <c r="I6" s="13">
        <f>F6-INDEX($F$5:$F$91,MATCH(D6,$D$5:$D$91,0))</f>
        <v>0</v>
      </c>
    </row>
    <row r="7" spans="1:9" s="10" customFormat="1" ht="15" customHeight="1">
      <c r="A7" s="12">
        <v>3</v>
      </c>
      <c r="B7" s="33" t="s">
        <v>85</v>
      </c>
      <c r="C7" s="33" t="s">
        <v>110</v>
      </c>
      <c r="D7" s="33" t="s">
        <v>54</v>
      </c>
      <c r="E7" s="33" t="s">
        <v>111</v>
      </c>
      <c r="F7" s="13">
        <v>0.02782476851851852</v>
      </c>
      <c r="G7" s="12" t="str">
        <f t="shared" si="0"/>
        <v>4.00/km</v>
      </c>
      <c r="H7" s="13">
        <f t="shared" si="1"/>
        <v>0.0018285879629629659</v>
      </c>
      <c r="I7" s="13">
        <f>F7-INDEX($F$5:$F$91,MATCH(D7,$D$5:$D$91,0))</f>
        <v>0</v>
      </c>
    </row>
    <row r="8" spans="1:9" s="10" customFormat="1" ht="15" customHeight="1">
      <c r="A8" s="12">
        <v>4</v>
      </c>
      <c r="B8" s="33" t="s">
        <v>112</v>
      </c>
      <c r="C8" s="33" t="s">
        <v>34</v>
      </c>
      <c r="D8" s="33" t="s">
        <v>53</v>
      </c>
      <c r="E8" s="33" t="s">
        <v>113</v>
      </c>
      <c r="F8" s="13">
        <v>0.028009375</v>
      </c>
      <c r="G8" s="12" t="str">
        <f t="shared" si="0"/>
        <v>4.02/km</v>
      </c>
      <c r="H8" s="13">
        <f t="shared" si="1"/>
        <v>0.002013194444444446</v>
      </c>
      <c r="I8" s="13">
        <f>F8-INDEX($F$5:$F$91,MATCH(D8,$D$5:$D$91,0))</f>
        <v>0.001122685185185185</v>
      </c>
    </row>
    <row r="9" spans="1:9" s="10" customFormat="1" ht="15" customHeight="1">
      <c r="A9" s="12">
        <v>5</v>
      </c>
      <c r="B9" s="33" t="s">
        <v>114</v>
      </c>
      <c r="C9" s="33" t="s">
        <v>81</v>
      </c>
      <c r="D9" s="33" t="s">
        <v>54</v>
      </c>
      <c r="E9" s="33" t="s">
        <v>111</v>
      </c>
      <c r="F9" s="13">
        <v>0.02916736111111111</v>
      </c>
      <c r="G9" s="12" t="str">
        <f t="shared" si="0"/>
        <v>4.12/km</v>
      </c>
      <c r="H9" s="13">
        <f t="shared" si="1"/>
        <v>0.0031711805555555556</v>
      </c>
      <c r="I9" s="13">
        <f>F9-INDEX($F$5:$F$91,MATCH(D9,$D$5:$D$91,0))</f>
        <v>0.0013425925925925897</v>
      </c>
    </row>
    <row r="10" spans="1:9" s="10" customFormat="1" ht="15" customHeight="1">
      <c r="A10" s="12">
        <v>6</v>
      </c>
      <c r="B10" s="33" t="s">
        <v>115</v>
      </c>
      <c r="C10" s="33" t="s">
        <v>116</v>
      </c>
      <c r="D10" s="33" t="s">
        <v>60</v>
      </c>
      <c r="E10" s="33" t="s">
        <v>63</v>
      </c>
      <c r="F10" s="13">
        <v>0.02950277777777778</v>
      </c>
      <c r="G10" s="12" t="str">
        <f t="shared" si="0"/>
        <v>4.15/km</v>
      </c>
      <c r="H10" s="13">
        <f t="shared" si="1"/>
        <v>0.003506597222222227</v>
      </c>
      <c r="I10" s="13">
        <f>F10-INDEX($F$5:$F$91,MATCH(D10,$D$5:$D$91,0))</f>
        <v>0</v>
      </c>
    </row>
    <row r="11" spans="1:9" s="10" customFormat="1" ht="15" customHeight="1">
      <c r="A11" s="12">
        <v>7</v>
      </c>
      <c r="B11" s="33" t="s">
        <v>117</v>
      </c>
      <c r="C11" s="33" t="s">
        <v>15</v>
      </c>
      <c r="D11" s="33" t="s">
        <v>54</v>
      </c>
      <c r="E11" s="33" t="s">
        <v>77</v>
      </c>
      <c r="F11" s="13">
        <v>0.03005787037037037</v>
      </c>
      <c r="G11" s="12" t="str">
        <f t="shared" si="0"/>
        <v>4.20/km</v>
      </c>
      <c r="H11" s="13">
        <f t="shared" si="1"/>
        <v>0.004061689814814817</v>
      </c>
      <c r="I11" s="13">
        <f>F11-INDEX($F$5:$F$91,MATCH(D11,$D$5:$D$91,0))</f>
        <v>0.0022331018518518507</v>
      </c>
    </row>
    <row r="12" spans="1:9" s="10" customFormat="1" ht="15" customHeight="1">
      <c r="A12" s="12">
        <v>8</v>
      </c>
      <c r="B12" s="33" t="s">
        <v>67</v>
      </c>
      <c r="C12" s="33" t="s">
        <v>33</v>
      </c>
      <c r="D12" s="33" t="s">
        <v>65</v>
      </c>
      <c r="E12" s="33" t="s">
        <v>68</v>
      </c>
      <c r="F12" s="13">
        <v>0.030069791666666665</v>
      </c>
      <c r="G12" s="12" t="str">
        <f t="shared" si="0"/>
        <v>4.20/km</v>
      </c>
      <c r="H12" s="13">
        <f t="shared" si="1"/>
        <v>0.004073611111111111</v>
      </c>
      <c r="I12" s="13">
        <f>F12-INDEX($F$5:$F$91,MATCH(D12,$D$5:$D$91,0))</f>
        <v>0</v>
      </c>
    </row>
    <row r="13" spans="1:9" s="10" customFormat="1" ht="15" customHeight="1">
      <c r="A13" s="12">
        <v>9</v>
      </c>
      <c r="B13" s="33" t="s">
        <v>118</v>
      </c>
      <c r="C13" s="33" t="s">
        <v>13</v>
      </c>
      <c r="D13" s="33" t="s">
        <v>65</v>
      </c>
      <c r="E13" s="33" t="s">
        <v>83</v>
      </c>
      <c r="F13" s="13">
        <v>0.030150462962962962</v>
      </c>
      <c r="G13" s="12" t="str">
        <f t="shared" si="0"/>
        <v>4.21/km</v>
      </c>
      <c r="H13" s="13">
        <f t="shared" si="1"/>
        <v>0.004154282407407409</v>
      </c>
      <c r="I13" s="13">
        <f>F13-INDEX($F$5:$F$91,MATCH(D13,$D$5:$D$91,0))</f>
        <v>8.067129629629743E-05</v>
      </c>
    </row>
    <row r="14" spans="1:9" s="10" customFormat="1" ht="15" customHeight="1">
      <c r="A14" s="12">
        <v>10</v>
      </c>
      <c r="B14" s="33" t="s">
        <v>85</v>
      </c>
      <c r="C14" s="33" t="s">
        <v>30</v>
      </c>
      <c r="D14" s="33" t="s">
        <v>54</v>
      </c>
      <c r="E14" s="33" t="s">
        <v>111</v>
      </c>
      <c r="F14" s="13">
        <v>0.030417476851851852</v>
      </c>
      <c r="G14" s="12" t="str">
        <f t="shared" si="0"/>
        <v>4.23/km</v>
      </c>
      <c r="H14" s="13">
        <f t="shared" si="1"/>
        <v>0.004421296296296298</v>
      </c>
      <c r="I14" s="13">
        <f>F14-INDEX($F$5:$F$91,MATCH(D14,$D$5:$D$91,0))</f>
        <v>0.0025927083333333323</v>
      </c>
    </row>
    <row r="15" spans="1:9" s="10" customFormat="1" ht="15" customHeight="1">
      <c r="A15" s="12">
        <v>11</v>
      </c>
      <c r="B15" s="33" t="s">
        <v>105</v>
      </c>
      <c r="C15" s="33" t="s">
        <v>13</v>
      </c>
      <c r="D15" s="33" t="s">
        <v>58</v>
      </c>
      <c r="E15" s="33" t="s">
        <v>111</v>
      </c>
      <c r="F15" s="13">
        <v>0.030567939814814815</v>
      </c>
      <c r="G15" s="12" t="str">
        <f t="shared" si="0"/>
        <v>4.24/km</v>
      </c>
      <c r="H15" s="13">
        <f t="shared" si="1"/>
        <v>0.0045717592592592615</v>
      </c>
      <c r="I15" s="13">
        <f>F15-INDEX($F$5:$F$91,MATCH(D15,$D$5:$D$91,0))</f>
        <v>0</v>
      </c>
    </row>
    <row r="16" spans="1:9" s="10" customFormat="1" ht="15" customHeight="1">
      <c r="A16" s="12">
        <v>12</v>
      </c>
      <c r="B16" s="33" t="s">
        <v>119</v>
      </c>
      <c r="C16" s="33" t="s">
        <v>90</v>
      </c>
      <c r="D16" s="33" t="s">
        <v>65</v>
      </c>
      <c r="E16" s="33" t="s">
        <v>120</v>
      </c>
      <c r="F16" s="13">
        <v>0.030741666666666667</v>
      </c>
      <c r="G16" s="12" t="str">
        <f t="shared" si="0"/>
        <v>4.26/km</v>
      </c>
      <c r="H16" s="13">
        <f t="shared" si="1"/>
        <v>0.0047454861111111135</v>
      </c>
      <c r="I16" s="13">
        <f>F16-INDEX($F$5:$F$91,MATCH(D16,$D$5:$D$91,0))</f>
        <v>0.0006718750000000023</v>
      </c>
    </row>
    <row r="17" spans="1:9" s="10" customFormat="1" ht="15" customHeight="1">
      <c r="A17" s="12">
        <v>13</v>
      </c>
      <c r="B17" s="33" t="s">
        <v>121</v>
      </c>
      <c r="C17" s="33" t="s">
        <v>19</v>
      </c>
      <c r="D17" s="33" t="s">
        <v>54</v>
      </c>
      <c r="E17" s="33" t="s">
        <v>122</v>
      </c>
      <c r="F17" s="13">
        <v>0.03090277777777778</v>
      </c>
      <c r="G17" s="12" t="str">
        <f t="shared" si="0"/>
        <v>4.27/km</v>
      </c>
      <c r="H17" s="13">
        <f t="shared" si="1"/>
        <v>0.004906597222222225</v>
      </c>
      <c r="I17" s="13">
        <f>F17-INDEX($F$5:$F$91,MATCH(D17,$D$5:$D$91,0))</f>
        <v>0.0030780092592592595</v>
      </c>
    </row>
    <row r="18" spans="1:9" s="10" customFormat="1" ht="15" customHeight="1">
      <c r="A18" s="12">
        <v>14</v>
      </c>
      <c r="B18" s="33" t="s">
        <v>74</v>
      </c>
      <c r="C18" s="33" t="s">
        <v>20</v>
      </c>
      <c r="D18" s="33" t="s">
        <v>54</v>
      </c>
      <c r="E18" s="33" t="s">
        <v>59</v>
      </c>
      <c r="F18" s="13">
        <v>0.03108877314814815</v>
      </c>
      <c r="G18" s="12" t="str">
        <f t="shared" si="0"/>
        <v>4.29/km</v>
      </c>
      <c r="H18" s="13">
        <f t="shared" si="1"/>
        <v>0.0050925925925925965</v>
      </c>
      <c r="I18" s="13">
        <f>F18-INDEX($F$5:$F$91,MATCH(D18,$D$5:$D$91,0))</f>
        <v>0.0032640046296296306</v>
      </c>
    </row>
    <row r="19" spans="1:9" s="10" customFormat="1" ht="15" customHeight="1">
      <c r="A19" s="12">
        <v>15</v>
      </c>
      <c r="B19" s="33" t="s">
        <v>76</v>
      </c>
      <c r="C19" s="33" t="s">
        <v>17</v>
      </c>
      <c r="D19" s="33" t="s">
        <v>54</v>
      </c>
      <c r="E19" s="33" t="s">
        <v>77</v>
      </c>
      <c r="F19" s="13">
        <v>0.03185196759259259</v>
      </c>
      <c r="G19" s="12" t="str">
        <f t="shared" si="0"/>
        <v>4.35/km</v>
      </c>
      <c r="H19" s="13">
        <f t="shared" si="1"/>
        <v>0.005855787037037034</v>
      </c>
      <c r="I19" s="13">
        <f>F19-INDEX($F$5:$F$91,MATCH(D19,$D$5:$D$91,0))</f>
        <v>0.0040271990740740685</v>
      </c>
    </row>
    <row r="20" spans="1:9" s="10" customFormat="1" ht="15" customHeight="1">
      <c r="A20" s="12">
        <v>16</v>
      </c>
      <c r="B20" s="33" t="s">
        <v>123</v>
      </c>
      <c r="C20" s="33" t="s">
        <v>51</v>
      </c>
      <c r="D20" s="33" t="s">
        <v>124</v>
      </c>
      <c r="E20" s="33" t="s">
        <v>77</v>
      </c>
      <c r="F20" s="13">
        <v>0.03196770833333333</v>
      </c>
      <c r="G20" s="12" t="str">
        <f t="shared" si="0"/>
        <v>4.36/km</v>
      </c>
      <c r="H20" s="13">
        <f t="shared" si="1"/>
        <v>0.005971527777777777</v>
      </c>
      <c r="I20" s="13">
        <f>F20-INDEX($F$5:$F$91,MATCH(D20,$D$5:$D$91,0))</f>
        <v>0</v>
      </c>
    </row>
    <row r="21" spans="1:9" ht="15" customHeight="1">
      <c r="A21" s="12">
        <v>17</v>
      </c>
      <c r="B21" s="33" t="s">
        <v>70</v>
      </c>
      <c r="C21" s="33" t="s">
        <v>21</v>
      </c>
      <c r="D21" s="33" t="s">
        <v>60</v>
      </c>
      <c r="E21" s="33" t="s">
        <v>59</v>
      </c>
      <c r="F21" s="13">
        <v>0.032327314814814816</v>
      </c>
      <c r="G21" s="12" t="str">
        <f t="shared" si="0"/>
        <v>4.39/km</v>
      </c>
      <c r="H21" s="13">
        <f t="shared" si="1"/>
        <v>0.006331134259259262</v>
      </c>
      <c r="I21" s="13">
        <f>F21-INDEX($F$5:$F$91,MATCH(D21,$D$5:$D$91,0))</f>
        <v>0.002824537037037035</v>
      </c>
    </row>
    <row r="22" spans="1:9" ht="15" customHeight="1">
      <c r="A22" s="12">
        <v>18</v>
      </c>
      <c r="B22" s="33" t="s">
        <v>125</v>
      </c>
      <c r="C22" s="33" t="s">
        <v>23</v>
      </c>
      <c r="D22" s="33" t="s">
        <v>73</v>
      </c>
      <c r="E22" s="33" t="s">
        <v>68</v>
      </c>
      <c r="F22" s="13">
        <v>0.03250046296296296</v>
      </c>
      <c r="G22" s="12" t="str">
        <f t="shared" si="0"/>
        <v>4.41/km</v>
      </c>
      <c r="H22" s="13">
        <f t="shared" si="1"/>
        <v>0.0065042824074074065</v>
      </c>
      <c r="I22" s="13">
        <f>F22-INDEX($F$5:$F$91,MATCH(D22,$D$5:$D$91,0))</f>
        <v>0</v>
      </c>
    </row>
    <row r="23" spans="1:9" ht="15" customHeight="1">
      <c r="A23" s="12">
        <v>19</v>
      </c>
      <c r="B23" s="33" t="s">
        <v>91</v>
      </c>
      <c r="C23" s="33" t="s">
        <v>19</v>
      </c>
      <c r="D23" s="33" t="s">
        <v>60</v>
      </c>
      <c r="E23" s="33" t="s">
        <v>77</v>
      </c>
      <c r="F23" s="13">
        <v>0.03252372685185185</v>
      </c>
      <c r="G23" s="12" t="str">
        <f t="shared" si="0"/>
        <v>4.41/km</v>
      </c>
      <c r="H23" s="13">
        <f t="shared" si="1"/>
        <v>0.006527546296296295</v>
      </c>
      <c r="I23" s="13">
        <f>F23-INDEX($F$5:$F$91,MATCH(D23,$D$5:$D$91,0))</f>
        <v>0.0030209490740740683</v>
      </c>
    </row>
    <row r="24" spans="1:9" ht="15" customHeight="1">
      <c r="A24" s="12">
        <v>20</v>
      </c>
      <c r="B24" s="33" t="s">
        <v>126</v>
      </c>
      <c r="C24" s="33" t="s">
        <v>21</v>
      </c>
      <c r="D24" s="33" t="s">
        <v>65</v>
      </c>
      <c r="E24" s="33" t="s">
        <v>77</v>
      </c>
      <c r="F24" s="13">
        <v>0.033045023148148146</v>
      </c>
      <c r="G24" s="12" t="str">
        <f t="shared" si="0"/>
        <v>4.46/km</v>
      </c>
      <c r="H24" s="13">
        <f t="shared" si="1"/>
        <v>0.007048842592592593</v>
      </c>
      <c r="I24" s="13">
        <f>F24-INDEX($F$5:$F$91,MATCH(D24,$D$5:$D$91,0))</f>
        <v>0.0029752314814814815</v>
      </c>
    </row>
    <row r="25" spans="1:9" ht="15" customHeight="1">
      <c r="A25" s="12">
        <v>21</v>
      </c>
      <c r="B25" s="33" t="s">
        <v>50</v>
      </c>
      <c r="C25" s="33" t="s">
        <v>19</v>
      </c>
      <c r="D25" s="33" t="s">
        <v>58</v>
      </c>
      <c r="E25" s="33" t="s">
        <v>68</v>
      </c>
      <c r="F25" s="13">
        <v>0.03321770833333333</v>
      </c>
      <c r="G25" s="12" t="str">
        <f t="shared" si="0"/>
        <v>4.47/km</v>
      </c>
      <c r="H25" s="13">
        <f t="shared" si="1"/>
        <v>0.007221527777777778</v>
      </c>
      <c r="I25" s="13">
        <f>F25-INDEX($F$5:$F$91,MATCH(D25,$D$5:$D$91,0))</f>
        <v>0.0026497685185185166</v>
      </c>
    </row>
    <row r="26" spans="1:9" ht="15" customHeight="1">
      <c r="A26" s="12">
        <v>22</v>
      </c>
      <c r="B26" s="33" t="s">
        <v>127</v>
      </c>
      <c r="C26" s="33" t="s">
        <v>27</v>
      </c>
      <c r="D26" s="33" t="s">
        <v>65</v>
      </c>
      <c r="E26" s="33" t="s">
        <v>111</v>
      </c>
      <c r="F26" s="13">
        <v>0.03322962962962963</v>
      </c>
      <c r="G26" s="12" t="str">
        <f t="shared" si="0"/>
        <v>4.47/km</v>
      </c>
      <c r="H26" s="13">
        <f t="shared" si="1"/>
        <v>0.007233449074074076</v>
      </c>
      <c r="I26" s="13">
        <f>F26-INDEX($F$5:$F$91,MATCH(D26,$D$5:$D$91,0))</f>
        <v>0.003159837962962965</v>
      </c>
    </row>
    <row r="27" spans="1:9" ht="15" customHeight="1">
      <c r="A27" s="12">
        <v>23</v>
      </c>
      <c r="B27" s="33" t="s">
        <v>128</v>
      </c>
      <c r="C27" s="33" t="s">
        <v>100</v>
      </c>
      <c r="D27" s="33" t="s">
        <v>58</v>
      </c>
      <c r="E27" s="33" t="s">
        <v>129</v>
      </c>
      <c r="F27" s="13">
        <v>0.03342662037037037</v>
      </c>
      <c r="G27" s="12" t="str">
        <f t="shared" si="0"/>
        <v>4.49/km</v>
      </c>
      <c r="H27" s="13">
        <f t="shared" si="1"/>
        <v>0.007430439814814817</v>
      </c>
      <c r="I27" s="13">
        <f>F27-INDEX($F$5:$F$91,MATCH(D27,$D$5:$D$91,0))</f>
        <v>0.0028586805555555553</v>
      </c>
    </row>
    <row r="28" spans="1:9" ht="15" customHeight="1">
      <c r="A28" s="12">
        <v>24</v>
      </c>
      <c r="B28" s="33" t="s">
        <v>130</v>
      </c>
      <c r="C28" s="33" t="s">
        <v>18</v>
      </c>
      <c r="D28" s="33" t="s">
        <v>57</v>
      </c>
      <c r="E28" s="33" t="s">
        <v>77</v>
      </c>
      <c r="F28" s="13">
        <v>0.03346168981481481</v>
      </c>
      <c r="G28" s="12" t="str">
        <f t="shared" si="0"/>
        <v>4.49/km</v>
      </c>
      <c r="H28" s="13">
        <f t="shared" si="1"/>
        <v>0.007465509259259255</v>
      </c>
      <c r="I28" s="13">
        <f>F28-INDEX($F$5:$F$91,MATCH(D28,$D$5:$D$91,0))</f>
        <v>0</v>
      </c>
    </row>
    <row r="29" spans="1:9" ht="15" customHeight="1">
      <c r="A29" s="12">
        <v>25</v>
      </c>
      <c r="B29" s="33" t="s">
        <v>61</v>
      </c>
      <c r="C29" s="33" t="s">
        <v>79</v>
      </c>
      <c r="D29" s="33" t="s">
        <v>54</v>
      </c>
      <c r="E29" s="33" t="s">
        <v>78</v>
      </c>
      <c r="F29" s="13">
        <v>0.033669444444444446</v>
      </c>
      <c r="G29" s="12" t="str">
        <f t="shared" si="0"/>
        <v>4.51/km</v>
      </c>
      <c r="H29" s="13">
        <f t="shared" si="1"/>
        <v>0.007673263888888893</v>
      </c>
      <c r="I29" s="13">
        <f>F29-INDEX($F$5:$F$91,MATCH(D29,$D$5:$D$91,0))</f>
        <v>0.005844675925925927</v>
      </c>
    </row>
    <row r="30" spans="1:9" ht="15" customHeight="1">
      <c r="A30" s="12">
        <v>26</v>
      </c>
      <c r="B30" s="33" t="s">
        <v>131</v>
      </c>
      <c r="C30" s="33" t="s">
        <v>26</v>
      </c>
      <c r="D30" s="33" t="s">
        <v>57</v>
      </c>
      <c r="E30" s="33" t="s">
        <v>68</v>
      </c>
      <c r="F30" s="13">
        <v>0.033946874999999994</v>
      </c>
      <c r="G30" s="12" t="str">
        <f t="shared" si="0"/>
        <v>4.53/km</v>
      </c>
      <c r="H30" s="13">
        <f t="shared" si="1"/>
        <v>0.00795069444444444</v>
      </c>
      <c r="I30" s="13">
        <f>F30-INDEX($F$5:$F$91,MATCH(D30,$D$5:$D$91,0))</f>
        <v>0.0004851851851851857</v>
      </c>
    </row>
    <row r="31" spans="1:9" ht="15" customHeight="1">
      <c r="A31" s="12">
        <v>27</v>
      </c>
      <c r="B31" s="33" t="s">
        <v>132</v>
      </c>
      <c r="C31" s="33" t="s">
        <v>21</v>
      </c>
      <c r="D31" s="33" t="s">
        <v>65</v>
      </c>
      <c r="E31" s="33" t="s">
        <v>59</v>
      </c>
      <c r="F31" s="13">
        <v>0.03454895833333333</v>
      </c>
      <c r="G31" s="12" t="str">
        <f t="shared" si="0"/>
        <v>4.59/km</v>
      </c>
      <c r="H31" s="13">
        <f t="shared" si="1"/>
        <v>0.008552777777777777</v>
      </c>
      <c r="I31" s="13">
        <f>F31-INDEX($F$5:$F$91,MATCH(D31,$D$5:$D$91,0))</f>
        <v>0.004479166666666666</v>
      </c>
    </row>
    <row r="32" spans="1:9" ht="15" customHeight="1">
      <c r="A32" s="12">
        <v>28</v>
      </c>
      <c r="B32" s="33" t="s">
        <v>133</v>
      </c>
      <c r="C32" s="33" t="s">
        <v>15</v>
      </c>
      <c r="D32" s="33" t="s">
        <v>65</v>
      </c>
      <c r="E32" s="33" t="s">
        <v>64</v>
      </c>
      <c r="F32" s="13">
        <v>0.034665393518518516</v>
      </c>
      <c r="G32" s="12" t="str">
        <f t="shared" si="0"/>
        <v>4.60/km</v>
      </c>
      <c r="H32" s="13">
        <f t="shared" si="1"/>
        <v>0.008669212962962962</v>
      </c>
      <c r="I32" s="13">
        <f>F32-INDEX($F$5:$F$91,MATCH(D32,$D$5:$D$91,0))</f>
        <v>0.004595601851851851</v>
      </c>
    </row>
    <row r="33" spans="1:9" ht="15" customHeight="1">
      <c r="A33" s="12">
        <v>29</v>
      </c>
      <c r="B33" s="33" t="s">
        <v>134</v>
      </c>
      <c r="C33" s="33" t="s">
        <v>21</v>
      </c>
      <c r="D33" s="33" t="s">
        <v>69</v>
      </c>
      <c r="E33" s="33" t="s">
        <v>68</v>
      </c>
      <c r="F33" s="13">
        <v>0.03484965277777778</v>
      </c>
      <c r="G33" s="12" t="str">
        <f t="shared" si="0"/>
        <v>5.01/km</v>
      </c>
      <c r="H33" s="13">
        <f t="shared" si="1"/>
        <v>0.008853472222222228</v>
      </c>
      <c r="I33" s="13">
        <f>F33-INDEX($F$5:$F$91,MATCH(D33,$D$5:$D$91,0))</f>
        <v>0</v>
      </c>
    </row>
    <row r="34" spans="1:9" ht="15" customHeight="1">
      <c r="A34" s="12">
        <v>30</v>
      </c>
      <c r="B34" s="33" t="s">
        <v>39</v>
      </c>
      <c r="C34" s="33" t="s">
        <v>31</v>
      </c>
      <c r="D34" s="33" t="s">
        <v>60</v>
      </c>
      <c r="E34" s="33" t="s">
        <v>129</v>
      </c>
      <c r="F34" s="13">
        <v>0.03488472222222223</v>
      </c>
      <c r="G34" s="12" t="str">
        <f t="shared" si="0"/>
        <v>5.01/km</v>
      </c>
      <c r="H34" s="13">
        <f t="shared" si="1"/>
        <v>0.008888541666666673</v>
      </c>
      <c r="I34" s="13">
        <f>F34-INDEX($F$5:$F$91,MATCH(D34,$D$5:$D$91,0))</f>
        <v>0.005381944444444446</v>
      </c>
    </row>
    <row r="35" spans="1:9" ht="15" customHeight="1">
      <c r="A35" s="12">
        <v>31</v>
      </c>
      <c r="B35" s="33" t="s">
        <v>135</v>
      </c>
      <c r="C35" s="33" t="s">
        <v>52</v>
      </c>
      <c r="D35" s="33" t="s">
        <v>124</v>
      </c>
      <c r="E35" s="33" t="s">
        <v>129</v>
      </c>
      <c r="F35" s="13">
        <v>0.03490810185185185</v>
      </c>
      <c r="G35" s="12" t="str">
        <f t="shared" si="0"/>
        <v>5.02/km</v>
      </c>
      <c r="H35" s="13">
        <f t="shared" si="1"/>
        <v>0.008911921296296296</v>
      </c>
      <c r="I35" s="13">
        <f>F35-INDEX($F$5:$F$91,MATCH(D35,$D$5:$D$91,0))</f>
        <v>0.0029403935185185193</v>
      </c>
    </row>
    <row r="36" spans="1:9" ht="15" customHeight="1">
      <c r="A36" s="12">
        <v>32</v>
      </c>
      <c r="B36" s="33" t="s">
        <v>136</v>
      </c>
      <c r="C36" s="33" t="s">
        <v>37</v>
      </c>
      <c r="D36" s="33" t="s">
        <v>60</v>
      </c>
      <c r="E36" s="33" t="s">
        <v>77</v>
      </c>
      <c r="F36" s="13">
        <v>0.03518599537037037</v>
      </c>
      <c r="G36" s="12" t="str">
        <f t="shared" si="0"/>
        <v>5.04/km</v>
      </c>
      <c r="H36" s="13">
        <f t="shared" si="1"/>
        <v>0.009189814814814817</v>
      </c>
      <c r="I36" s="13">
        <f>F36-INDEX($F$5:$F$91,MATCH(D36,$D$5:$D$91,0))</f>
        <v>0.00568321759259259</v>
      </c>
    </row>
    <row r="37" spans="1:9" ht="15" customHeight="1">
      <c r="A37" s="12">
        <v>33</v>
      </c>
      <c r="B37" s="33" t="s">
        <v>84</v>
      </c>
      <c r="C37" s="33" t="s">
        <v>43</v>
      </c>
      <c r="D37" s="33" t="s">
        <v>57</v>
      </c>
      <c r="E37" s="33" t="s">
        <v>72</v>
      </c>
      <c r="F37" s="13">
        <v>0.03535972222222222</v>
      </c>
      <c r="G37" s="12" t="str">
        <f t="shared" si="0"/>
        <v>5.06/km</v>
      </c>
      <c r="H37" s="13">
        <f t="shared" si="1"/>
        <v>0.00936354166666667</v>
      </c>
      <c r="I37" s="13">
        <f>F37-INDEX($F$5:$F$91,MATCH(D37,$D$5:$D$91,0))</f>
        <v>0.0018980324074074142</v>
      </c>
    </row>
    <row r="38" spans="1:9" ht="15" customHeight="1">
      <c r="A38" s="12">
        <v>34</v>
      </c>
      <c r="B38" s="33" t="s">
        <v>137</v>
      </c>
      <c r="C38" s="33" t="s">
        <v>138</v>
      </c>
      <c r="D38" s="33" t="s">
        <v>60</v>
      </c>
      <c r="E38" s="33" t="s">
        <v>139</v>
      </c>
      <c r="F38" s="13">
        <v>0.03544085648148148</v>
      </c>
      <c r="G38" s="12" t="str">
        <f t="shared" si="0"/>
        <v>5.06/km</v>
      </c>
      <c r="H38" s="13">
        <f t="shared" si="1"/>
        <v>0.009444675925925926</v>
      </c>
      <c r="I38" s="13">
        <f>F38-INDEX($F$5:$F$91,MATCH(D38,$D$5:$D$91,0))</f>
        <v>0.005938078703703699</v>
      </c>
    </row>
    <row r="39" spans="1:9" ht="15" customHeight="1">
      <c r="A39" s="12">
        <v>35</v>
      </c>
      <c r="B39" s="33" t="s">
        <v>140</v>
      </c>
      <c r="C39" s="33" t="s">
        <v>49</v>
      </c>
      <c r="D39" s="33" t="s">
        <v>124</v>
      </c>
      <c r="E39" s="33" t="s">
        <v>141</v>
      </c>
      <c r="F39" s="13">
        <v>0.03549814814814815</v>
      </c>
      <c r="G39" s="12" t="str">
        <f t="shared" si="0"/>
        <v>5.07/km</v>
      </c>
      <c r="H39" s="13">
        <f t="shared" si="1"/>
        <v>0.009501967592592593</v>
      </c>
      <c r="I39" s="13">
        <f>F39-INDEX($F$5:$F$91,MATCH(D39,$D$5:$D$91,0))</f>
        <v>0.003530439814814816</v>
      </c>
    </row>
    <row r="40" spans="1:9" ht="15" customHeight="1">
      <c r="A40" s="12">
        <v>36</v>
      </c>
      <c r="B40" s="33" t="s">
        <v>142</v>
      </c>
      <c r="C40" s="33" t="s">
        <v>40</v>
      </c>
      <c r="D40" s="33" t="s">
        <v>65</v>
      </c>
      <c r="E40" s="33" t="s">
        <v>77</v>
      </c>
      <c r="F40" s="13">
        <v>0.03560266203703704</v>
      </c>
      <c r="G40" s="12" t="str">
        <f t="shared" si="0"/>
        <v>5.08/km</v>
      </c>
      <c r="H40" s="13">
        <f t="shared" si="1"/>
        <v>0.009606481481481487</v>
      </c>
      <c r="I40" s="13">
        <f>F40-INDEX($F$5:$F$91,MATCH(D40,$D$5:$D$91,0))</f>
        <v>0.0055328703703703755</v>
      </c>
    </row>
    <row r="41" spans="1:9" ht="15" customHeight="1">
      <c r="A41" s="12">
        <v>37</v>
      </c>
      <c r="B41" s="33" t="s">
        <v>143</v>
      </c>
      <c r="C41" s="33" t="s">
        <v>21</v>
      </c>
      <c r="D41" s="33" t="s">
        <v>57</v>
      </c>
      <c r="E41" s="33" t="s">
        <v>68</v>
      </c>
      <c r="F41" s="13">
        <v>0.035694907407407404</v>
      </c>
      <c r="G41" s="12" t="str">
        <f t="shared" si="0"/>
        <v>5.08/km</v>
      </c>
      <c r="H41" s="13">
        <f t="shared" si="1"/>
        <v>0.00969872685185185</v>
      </c>
      <c r="I41" s="13">
        <f>F41-INDEX($F$5:$F$91,MATCH(D41,$D$5:$D$91,0))</f>
        <v>0.0022332175925925957</v>
      </c>
    </row>
    <row r="42" spans="1:9" ht="15" customHeight="1">
      <c r="A42" s="12">
        <v>38</v>
      </c>
      <c r="B42" s="33" t="s">
        <v>144</v>
      </c>
      <c r="C42" s="33" t="s">
        <v>15</v>
      </c>
      <c r="D42" s="33" t="s">
        <v>73</v>
      </c>
      <c r="E42" s="33" t="s">
        <v>89</v>
      </c>
      <c r="F42" s="13">
        <v>0.035879976851851854</v>
      </c>
      <c r="G42" s="12" t="str">
        <f t="shared" si="0"/>
        <v>5.10/km</v>
      </c>
      <c r="H42" s="13">
        <f t="shared" si="1"/>
        <v>0.0098837962962963</v>
      </c>
      <c r="I42" s="13">
        <f>F42-INDEX($F$5:$F$91,MATCH(D42,$D$5:$D$91,0))</f>
        <v>0.0033795138888888937</v>
      </c>
    </row>
    <row r="43" spans="1:9" ht="15" customHeight="1">
      <c r="A43" s="12">
        <v>39</v>
      </c>
      <c r="B43" s="33" t="s">
        <v>41</v>
      </c>
      <c r="C43" s="33" t="s">
        <v>26</v>
      </c>
      <c r="D43" s="33" t="s">
        <v>54</v>
      </c>
      <c r="E43" s="33" t="s">
        <v>77</v>
      </c>
      <c r="F43" s="13">
        <v>0.03612361111111111</v>
      </c>
      <c r="G43" s="12" t="str">
        <f t="shared" si="0"/>
        <v>5.12/km</v>
      </c>
      <c r="H43" s="13">
        <f t="shared" si="1"/>
        <v>0.01012743055555556</v>
      </c>
      <c r="I43" s="13">
        <f>F43-INDEX($F$5:$F$91,MATCH(D43,$D$5:$D$91,0))</f>
        <v>0.008298842592592594</v>
      </c>
    </row>
    <row r="44" spans="1:9" ht="15" customHeight="1">
      <c r="A44" s="12">
        <v>40</v>
      </c>
      <c r="B44" s="33" t="s">
        <v>145</v>
      </c>
      <c r="C44" s="33" t="s">
        <v>98</v>
      </c>
      <c r="D44" s="33" t="s">
        <v>58</v>
      </c>
      <c r="E44" s="33" t="s">
        <v>68</v>
      </c>
      <c r="F44" s="13">
        <v>0.036215972222222226</v>
      </c>
      <c r="G44" s="12" t="str">
        <f t="shared" si="0"/>
        <v>5.13/km</v>
      </c>
      <c r="H44" s="13">
        <f t="shared" si="1"/>
        <v>0.010219791666666672</v>
      </c>
      <c r="I44" s="13">
        <f>F44-INDEX($F$5:$F$91,MATCH(D44,$D$5:$D$91,0))</f>
        <v>0.005648032407407411</v>
      </c>
    </row>
    <row r="45" spans="1:9" ht="15" customHeight="1">
      <c r="A45" s="12">
        <v>41</v>
      </c>
      <c r="B45" s="33" t="s">
        <v>66</v>
      </c>
      <c r="C45" s="33" t="s">
        <v>25</v>
      </c>
      <c r="D45" s="33" t="s">
        <v>65</v>
      </c>
      <c r="E45" s="33" t="s">
        <v>83</v>
      </c>
      <c r="F45" s="13">
        <v>0.03629699074074074</v>
      </c>
      <c r="G45" s="12" t="str">
        <f t="shared" si="0"/>
        <v>5.14/km</v>
      </c>
      <c r="H45" s="13">
        <f t="shared" si="1"/>
        <v>0.010300810185185187</v>
      </c>
      <c r="I45" s="13">
        <f>F45-INDEX($F$5:$F$91,MATCH(D45,$D$5:$D$91,0))</f>
        <v>0.006227199074074076</v>
      </c>
    </row>
    <row r="46" spans="1:9" ht="15" customHeight="1">
      <c r="A46" s="12">
        <v>42</v>
      </c>
      <c r="B46" s="33" t="s">
        <v>103</v>
      </c>
      <c r="C46" s="33" t="s">
        <v>21</v>
      </c>
      <c r="D46" s="33" t="s">
        <v>65</v>
      </c>
      <c r="E46" s="33" t="s">
        <v>63</v>
      </c>
      <c r="F46" s="13">
        <v>0.036378240740740746</v>
      </c>
      <c r="G46" s="12" t="str">
        <f t="shared" si="0"/>
        <v>5.14/km</v>
      </c>
      <c r="H46" s="13">
        <f t="shared" si="1"/>
        <v>0.010382060185185192</v>
      </c>
      <c r="I46" s="13">
        <f>F46-INDEX($F$5:$F$91,MATCH(D46,$D$5:$D$91,0))</f>
        <v>0.006308449074074081</v>
      </c>
    </row>
    <row r="47" spans="1:9" ht="15" customHeight="1">
      <c r="A47" s="12">
        <v>43</v>
      </c>
      <c r="B47" s="33" t="s">
        <v>146</v>
      </c>
      <c r="C47" s="33" t="s">
        <v>44</v>
      </c>
      <c r="D47" s="33" t="s">
        <v>124</v>
      </c>
      <c r="E47" s="33" t="s">
        <v>63</v>
      </c>
      <c r="F47" s="13">
        <v>0.03644675925925926</v>
      </c>
      <c r="G47" s="12" t="str">
        <f t="shared" si="0"/>
        <v>5.15/km</v>
      </c>
      <c r="H47" s="13">
        <f t="shared" si="1"/>
        <v>0.010450578703703708</v>
      </c>
      <c r="I47" s="13">
        <f>F47-INDEX($F$5:$F$91,MATCH(D47,$D$5:$D$91,0))</f>
        <v>0.0044790509259259315</v>
      </c>
    </row>
    <row r="48" spans="1:9" ht="15" customHeight="1">
      <c r="A48" s="12">
        <v>44</v>
      </c>
      <c r="B48" s="33" t="s">
        <v>66</v>
      </c>
      <c r="C48" s="33" t="s">
        <v>30</v>
      </c>
      <c r="D48" s="33" t="s">
        <v>65</v>
      </c>
      <c r="E48" s="33" t="s">
        <v>68</v>
      </c>
      <c r="F48" s="13">
        <v>0.036679166666666665</v>
      </c>
      <c r="G48" s="12" t="str">
        <f t="shared" si="0"/>
        <v>5.17/km</v>
      </c>
      <c r="H48" s="13">
        <f t="shared" si="1"/>
        <v>0.010682986111111112</v>
      </c>
      <c r="I48" s="13">
        <f>F48-INDEX($F$5:$F$91,MATCH(D48,$D$5:$D$91,0))</f>
        <v>0.006609375000000001</v>
      </c>
    </row>
    <row r="49" spans="1:9" ht="15" customHeight="1">
      <c r="A49" s="12">
        <v>45</v>
      </c>
      <c r="B49" s="33" t="s">
        <v>147</v>
      </c>
      <c r="C49" s="33" t="s">
        <v>107</v>
      </c>
      <c r="D49" s="33" t="s">
        <v>124</v>
      </c>
      <c r="E49" s="33" t="s">
        <v>111</v>
      </c>
      <c r="F49" s="13">
        <v>0.03680601851851852</v>
      </c>
      <c r="G49" s="12" t="str">
        <f t="shared" si="0"/>
        <v>5.18/km</v>
      </c>
      <c r="H49" s="13">
        <f t="shared" si="1"/>
        <v>0.010809837962962969</v>
      </c>
      <c r="I49" s="13">
        <f>F49-INDEX($F$5:$F$91,MATCH(D49,$D$5:$D$91,0))</f>
        <v>0.004838310185185192</v>
      </c>
    </row>
    <row r="50" spans="1:9" ht="15" customHeight="1">
      <c r="A50" s="12">
        <v>46</v>
      </c>
      <c r="B50" s="33" t="s">
        <v>148</v>
      </c>
      <c r="C50" s="33" t="s">
        <v>12</v>
      </c>
      <c r="D50" s="33" t="s">
        <v>53</v>
      </c>
      <c r="E50" s="33" t="s">
        <v>120</v>
      </c>
      <c r="F50" s="13">
        <v>0.03697951388888889</v>
      </c>
      <c r="G50" s="12" t="str">
        <f t="shared" si="0"/>
        <v>5.20/km</v>
      </c>
      <c r="H50" s="13">
        <f t="shared" si="1"/>
        <v>0.010983333333333338</v>
      </c>
      <c r="I50" s="13">
        <f>F50-INDEX($F$5:$F$91,MATCH(D50,$D$5:$D$91,0))</f>
        <v>0.010092824074074077</v>
      </c>
    </row>
    <row r="51" spans="1:9" ht="15" customHeight="1">
      <c r="A51" s="12">
        <v>47</v>
      </c>
      <c r="B51" s="33" t="s">
        <v>149</v>
      </c>
      <c r="C51" s="33" t="s">
        <v>150</v>
      </c>
      <c r="D51" s="33" t="s">
        <v>60</v>
      </c>
      <c r="E51" s="33" t="s">
        <v>111</v>
      </c>
      <c r="F51" s="13">
        <v>0.03708402777777778</v>
      </c>
      <c r="G51" s="12" t="str">
        <f t="shared" si="0"/>
        <v>5.20/km</v>
      </c>
      <c r="H51" s="13">
        <f t="shared" si="1"/>
        <v>0.011087847222222225</v>
      </c>
      <c r="I51" s="13">
        <f>F51-INDEX($F$5:$F$91,MATCH(D51,$D$5:$D$91,0))</f>
        <v>0.007581249999999998</v>
      </c>
    </row>
    <row r="52" spans="1:9" ht="15" customHeight="1">
      <c r="A52" s="12">
        <v>48</v>
      </c>
      <c r="B52" s="33" t="s">
        <v>99</v>
      </c>
      <c r="C52" s="33" t="s">
        <v>95</v>
      </c>
      <c r="D52" s="33" t="s">
        <v>124</v>
      </c>
      <c r="E52" s="33" t="s">
        <v>111</v>
      </c>
      <c r="F52" s="13">
        <v>0.037095833333333335</v>
      </c>
      <c r="G52" s="12" t="str">
        <f t="shared" si="0"/>
        <v>5.21/km</v>
      </c>
      <c r="H52" s="13">
        <f t="shared" si="1"/>
        <v>0.011099652777777781</v>
      </c>
      <c r="I52" s="13">
        <f>F52-INDEX($F$5:$F$91,MATCH(D52,$D$5:$D$91,0))</f>
        <v>0.005128125000000004</v>
      </c>
    </row>
    <row r="53" spans="1:9" ht="15" customHeight="1">
      <c r="A53" s="12">
        <v>49</v>
      </c>
      <c r="B53" s="33" t="s">
        <v>151</v>
      </c>
      <c r="C53" s="33" t="s">
        <v>13</v>
      </c>
      <c r="D53" s="33" t="s">
        <v>60</v>
      </c>
      <c r="E53" s="33" t="s">
        <v>68</v>
      </c>
      <c r="F53" s="13">
        <v>0.037118518518518516</v>
      </c>
      <c r="G53" s="12" t="str">
        <f t="shared" si="0"/>
        <v>5.21/km</v>
      </c>
      <c r="H53" s="13">
        <f t="shared" si="1"/>
        <v>0.011122337962962962</v>
      </c>
      <c r="I53" s="13">
        <f>F53-INDEX($F$5:$F$91,MATCH(D53,$D$5:$D$91,0))</f>
        <v>0.007615740740740735</v>
      </c>
    </row>
    <row r="54" spans="1:9" ht="15" customHeight="1">
      <c r="A54" s="19">
        <v>50</v>
      </c>
      <c r="B54" s="44" t="s">
        <v>152</v>
      </c>
      <c r="C54" s="44" t="s">
        <v>24</v>
      </c>
      <c r="D54" s="44" t="s">
        <v>54</v>
      </c>
      <c r="E54" s="44" t="s">
        <v>11</v>
      </c>
      <c r="F54" s="20">
        <v>0.03728043981481482</v>
      </c>
      <c r="G54" s="19" t="str">
        <f t="shared" si="0"/>
        <v>5.22/km</v>
      </c>
      <c r="H54" s="20">
        <f t="shared" si="1"/>
        <v>0.011284259259259265</v>
      </c>
      <c r="I54" s="20">
        <f>F54-INDEX($F$5:$F$91,MATCH(D54,$D$5:$D$91,0))</f>
        <v>0.009455671296296299</v>
      </c>
    </row>
    <row r="55" spans="1:9" ht="15" customHeight="1">
      <c r="A55" s="12">
        <v>51</v>
      </c>
      <c r="B55" s="33" t="s">
        <v>153</v>
      </c>
      <c r="C55" s="33" t="s">
        <v>154</v>
      </c>
      <c r="D55" s="33" t="s">
        <v>124</v>
      </c>
      <c r="E55" s="33" t="s">
        <v>59</v>
      </c>
      <c r="F55" s="13">
        <v>0.03733796296296296</v>
      </c>
      <c r="G55" s="12" t="str">
        <f t="shared" si="0"/>
        <v>5.23/km</v>
      </c>
      <c r="H55" s="13">
        <f t="shared" si="1"/>
        <v>0.011341782407407408</v>
      </c>
      <c r="I55" s="13">
        <f>F55-INDEX($F$5:$F$91,MATCH(D55,$D$5:$D$91,0))</f>
        <v>0.005370254629629631</v>
      </c>
    </row>
    <row r="56" spans="1:9" ht="15" customHeight="1">
      <c r="A56" s="12">
        <v>52</v>
      </c>
      <c r="B56" s="33" t="s">
        <v>92</v>
      </c>
      <c r="C56" s="33" t="s">
        <v>75</v>
      </c>
      <c r="D56" s="33" t="s">
        <v>58</v>
      </c>
      <c r="E56" s="33" t="s">
        <v>64</v>
      </c>
      <c r="F56" s="13">
        <v>0.03743148148148148</v>
      </c>
      <c r="G56" s="12" t="str">
        <f t="shared" si="0"/>
        <v>5.23/km</v>
      </c>
      <c r="H56" s="13">
        <f t="shared" si="1"/>
        <v>0.011435300925925929</v>
      </c>
      <c r="I56" s="13">
        <f>F56-INDEX($F$5:$F$91,MATCH(D56,$D$5:$D$91,0))</f>
        <v>0.006863541666666667</v>
      </c>
    </row>
    <row r="57" spans="1:9" ht="15" customHeight="1">
      <c r="A57" s="12">
        <v>53</v>
      </c>
      <c r="B57" s="33" t="s">
        <v>86</v>
      </c>
      <c r="C57" s="33" t="s">
        <v>87</v>
      </c>
      <c r="D57" s="33" t="s">
        <v>58</v>
      </c>
      <c r="E57" s="33" t="s">
        <v>88</v>
      </c>
      <c r="F57" s="13">
        <v>0.037569791666666665</v>
      </c>
      <c r="G57" s="12" t="str">
        <f t="shared" si="0"/>
        <v>5.25/km</v>
      </c>
      <c r="H57" s="13">
        <f t="shared" si="1"/>
        <v>0.011573611111111111</v>
      </c>
      <c r="I57" s="13">
        <f>F57-INDEX($F$5:$F$91,MATCH(D57,$D$5:$D$91,0))</f>
        <v>0.007001851851851849</v>
      </c>
    </row>
    <row r="58" spans="1:9" ht="15" customHeight="1">
      <c r="A58" s="12">
        <v>54</v>
      </c>
      <c r="B58" s="33" t="s">
        <v>155</v>
      </c>
      <c r="C58" s="33" t="s">
        <v>29</v>
      </c>
      <c r="D58" s="33" t="s">
        <v>73</v>
      </c>
      <c r="E58" s="33" t="s">
        <v>68</v>
      </c>
      <c r="F58" s="13">
        <v>0.037917708333333335</v>
      </c>
      <c r="G58" s="12" t="str">
        <f t="shared" si="0"/>
        <v>5.28/km</v>
      </c>
      <c r="H58" s="13">
        <f t="shared" si="1"/>
        <v>0.011921527777777781</v>
      </c>
      <c r="I58" s="13">
        <f>F58-INDEX($F$5:$F$91,MATCH(D58,$D$5:$D$91,0))</f>
        <v>0.005417245370370374</v>
      </c>
    </row>
    <row r="59" spans="1:9" ht="15" customHeight="1">
      <c r="A59" s="12">
        <v>55</v>
      </c>
      <c r="B59" s="33" t="s">
        <v>156</v>
      </c>
      <c r="C59" s="33" t="s">
        <v>56</v>
      </c>
      <c r="D59" s="33" t="s">
        <v>65</v>
      </c>
      <c r="E59" s="33" t="s">
        <v>111</v>
      </c>
      <c r="F59" s="13">
        <v>0.03795138888888889</v>
      </c>
      <c r="G59" s="12" t="str">
        <f t="shared" si="0"/>
        <v>5.28/km</v>
      </c>
      <c r="H59" s="13">
        <f t="shared" si="1"/>
        <v>0.011955208333333335</v>
      </c>
      <c r="I59" s="13">
        <f>F59-INDEX($F$5:$F$91,MATCH(D59,$D$5:$D$91,0))</f>
        <v>0.007881597222222224</v>
      </c>
    </row>
    <row r="60" spans="1:9" ht="15" customHeight="1">
      <c r="A60" s="12">
        <v>56</v>
      </c>
      <c r="B60" s="33" t="s">
        <v>157</v>
      </c>
      <c r="C60" s="33" t="s">
        <v>24</v>
      </c>
      <c r="D60" s="33" t="s">
        <v>54</v>
      </c>
      <c r="E60" s="33" t="s">
        <v>111</v>
      </c>
      <c r="F60" s="13">
        <v>0.038600115740740744</v>
      </c>
      <c r="G60" s="12" t="str">
        <f t="shared" si="0"/>
        <v>5.34/km</v>
      </c>
      <c r="H60" s="13">
        <f t="shared" si="1"/>
        <v>0.01260393518518519</v>
      </c>
      <c r="I60" s="13">
        <f>F60-INDEX($F$5:$F$91,MATCH(D60,$D$5:$D$91,0))</f>
        <v>0.010775347222222224</v>
      </c>
    </row>
    <row r="61" spans="1:9" ht="15" customHeight="1">
      <c r="A61" s="12">
        <v>57</v>
      </c>
      <c r="B61" s="33" t="s">
        <v>158</v>
      </c>
      <c r="C61" s="33" t="s">
        <v>38</v>
      </c>
      <c r="D61" s="33" t="s">
        <v>69</v>
      </c>
      <c r="E61" s="33" t="s">
        <v>77</v>
      </c>
      <c r="F61" s="13">
        <v>0.038877893518518516</v>
      </c>
      <c r="G61" s="12" t="str">
        <f t="shared" si="0"/>
        <v>5.36/km</v>
      </c>
      <c r="H61" s="13">
        <f t="shared" si="1"/>
        <v>0.012881712962962963</v>
      </c>
      <c r="I61" s="13">
        <f>F61-INDEX($F$5:$F$91,MATCH(D61,$D$5:$D$91,0))</f>
        <v>0.004028240740740735</v>
      </c>
    </row>
    <row r="62" spans="1:9" ht="15" customHeight="1">
      <c r="A62" s="12">
        <v>58</v>
      </c>
      <c r="B62" s="33" t="s">
        <v>159</v>
      </c>
      <c r="C62" s="33" t="s">
        <v>30</v>
      </c>
      <c r="D62" s="33" t="s">
        <v>65</v>
      </c>
      <c r="E62" s="33" t="s">
        <v>111</v>
      </c>
      <c r="F62" s="13">
        <v>0.03925925925925926</v>
      </c>
      <c r="G62" s="12" t="str">
        <f t="shared" si="0"/>
        <v>5.39/km</v>
      </c>
      <c r="H62" s="13">
        <f t="shared" si="1"/>
        <v>0.013263078703703704</v>
      </c>
      <c r="I62" s="13">
        <f>F62-INDEX($F$5:$F$91,MATCH(D62,$D$5:$D$91,0))</f>
        <v>0.009189467592592593</v>
      </c>
    </row>
    <row r="63" spans="1:9" ht="15" customHeight="1">
      <c r="A63" s="12">
        <v>59</v>
      </c>
      <c r="B63" s="33" t="s">
        <v>160</v>
      </c>
      <c r="C63" s="33" t="s">
        <v>28</v>
      </c>
      <c r="D63" s="33" t="s">
        <v>161</v>
      </c>
      <c r="E63" s="33" t="s">
        <v>68</v>
      </c>
      <c r="F63" s="13">
        <v>0.03942199074074074</v>
      </c>
      <c r="G63" s="12" t="str">
        <f t="shared" si="0"/>
        <v>5.41/km</v>
      </c>
      <c r="H63" s="13">
        <f t="shared" si="1"/>
        <v>0.013425810185185183</v>
      </c>
      <c r="I63" s="13">
        <f>F63-INDEX($F$5:$F$91,MATCH(D63,$D$5:$D$91,0))</f>
        <v>0</v>
      </c>
    </row>
    <row r="64" spans="1:9" ht="15" customHeight="1">
      <c r="A64" s="12">
        <v>60</v>
      </c>
      <c r="B64" s="33" t="s">
        <v>162</v>
      </c>
      <c r="C64" s="33" t="s">
        <v>17</v>
      </c>
      <c r="D64" s="33" t="s">
        <v>58</v>
      </c>
      <c r="E64" s="33" t="s">
        <v>111</v>
      </c>
      <c r="F64" s="13">
        <v>0.039768518518518516</v>
      </c>
      <c r="G64" s="12" t="str">
        <f t="shared" si="0"/>
        <v>5.44/km</v>
      </c>
      <c r="H64" s="13">
        <f t="shared" si="1"/>
        <v>0.013772337962962962</v>
      </c>
      <c r="I64" s="13">
        <f>F64-INDEX($F$5:$F$91,MATCH(D64,$D$5:$D$91,0))</f>
        <v>0.0092005787037037</v>
      </c>
    </row>
    <row r="65" spans="1:9" ht="15" customHeight="1">
      <c r="A65" s="12">
        <v>61</v>
      </c>
      <c r="B65" s="33" t="s">
        <v>163</v>
      </c>
      <c r="C65" s="33" t="s">
        <v>164</v>
      </c>
      <c r="D65" s="33" t="s">
        <v>58</v>
      </c>
      <c r="E65" s="33" t="s">
        <v>165</v>
      </c>
      <c r="F65" s="13">
        <v>0.0399193287037037</v>
      </c>
      <c r="G65" s="12" t="str">
        <f aca="true" t="shared" si="2" ref="G65:G70">TEXT(INT((HOUR(F65)*3600+MINUTE(F65)*60+SECOND(F65))/$I$3/60),"0")&amp;"."&amp;TEXT(MOD((HOUR(F65)*3600+MINUTE(F65)*60+SECOND(F65))/$I$3,60),"00")&amp;"/km"</f>
        <v>5.45/km</v>
      </c>
      <c r="H65" s="13">
        <f aca="true" t="shared" si="3" ref="H65:H70">F65-$F$5</f>
        <v>0.01392314814814815</v>
      </c>
      <c r="I65" s="13">
        <f>F65-INDEX($F$5:$F$91,MATCH(D65,$D$5:$D$91,0))</f>
        <v>0.009351388888888888</v>
      </c>
    </row>
    <row r="66" spans="1:9" ht="15" customHeight="1">
      <c r="A66" s="12">
        <v>62</v>
      </c>
      <c r="B66" s="33" t="s">
        <v>166</v>
      </c>
      <c r="C66" s="33" t="s">
        <v>42</v>
      </c>
      <c r="D66" s="33" t="s">
        <v>60</v>
      </c>
      <c r="E66" s="33" t="s">
        <v>141</v>
      </c>
      <c r="F66" s="13">
        <v>0.04001203703703703</v>
      </c>
      <c r="G66" s="12" t="str">
        <f t="shared" si="2"/>
        <v>5.46/km</v>
      </c>
      <c r="H66" s="13">
        <f t="shared" si="3"/>
        <v>0.01401585648148148</v>
      </c>
      <c r="I66" s="13">
        <f>F66-INDEX($F$5:$F$91,MATCH(D66,$D$5:$D$91,0))</f>
        <v>0.010509259259259253</v>
      </c>
    </row>
    <row r="67" spans="1:9" ht="15" customHeight="1">
      <c r="A67" s="12">
        <v>63</v>
      </c>
      <c r="B67" s="33" t="s">
        <v>93</v>
      </c>
      <c r="C67" s="33" t="s">
        <v>94</v>
      </c>
      <c r="D67" s="33" t="s">
        <v>60</v>
      </c>
      <c r="E67" s="33" t="s">
        <v>59</v>
      </c>
      <c r="F67" s="13">
        <v>0.04002337962962963</v>
      </c>
      <c r="G67" s="12" t="str">
        <f t="shared" si="2"/>
        <v>5.46/km</v>
      </c>
      <c r="H67" s="13">
        <f t="shared" si="3"/>
        <v>0.014027199074074077</v>
      </c>
      <c r="I67" s="13">
        <f>F67-INDEX($F$5:$F$91,MATCH(D67,$D$5:$D$91,0))</f>
        <v>0.01052060185185185</v>
      </c>
    </row>
    <row r="68" spans="1:9" ht="15" customHeight="1">
      <c r="A68" s="12">
        <v>64</v>
      </c>
      <c r="B68" s="33" t="s">
        <v>167</v>
      </c>
      <c r="C68" s="33" t="s">
        <v>168</v>
      </c>
      <c r="D68" s="33" t="s">
        <v>58</v>
      </c>
      <c r="E68" s="33" t="s">
        <v>77</v>
      </c>
      <c r="F68" s="13">
        <v>0.04019756944444445</v>
      </c>
      <c r="G68" s="12" t="str">
        <f t="shared" si="2"/>
        <v>5.47/km</v>
      </c>
      <c r="H68" s="13">
        <f t="shared" si="3"/>
        <v>0.014201388888888895</v>
      </c>
      <c r="I68" s="13">
        <f>F68-INDEX($F$5:$F$91,MATCH(D68,$D$5:$D$91,0))</f>
        <v>0.009629629629629634</v>
      </c>
    </row>
    <row r="69" spans="1:9" ht="15" customHeight="1">
      <c r="A69" s="12">
        <v>65</v>
      </c>
      <c r="B69" s="33" t="s">
        <v>169</v>
      </c>
      <c r="C69" s="33" t="s">
        <v>47</v>
      </c>
      <c r="D69" s="33" t="s">
        <v>124</v>
      </c>
      <c r="E69" s="33" t="s">
        <v>170</v>
      </c>
      <c r="F69" s="13">
        <v>0.04145914351851852</v>
      </c>
      <c r="G69" s="12" t="str">
        <f t="shared" si="2"/>
        <v>5.58/km</v>
      </c>
      <c r="H69" s="13">
        <f t="shared" si="3"/>
        <v>0.015462962962962963</v>
      </c>
      <c r="I69" s="13">
        <f>F69-INDEX($F$5:$F$91,MATCH(D69,$D$5:$D$91,0))</f>
        <v>0.009491435185185186</v>
      </c>
    </row>
    <row r="70" spans="1:9" ht="15" customHeight="1">
      <c r="A70" s="12">
        <v>66</v>
      </c>
      <c r="B70" s="33" t="s">
        <v>171</v>
      </c>
      <c r="C70" s="33" t="s">
        <v>48</v>
      </c>
      <c r="D70" s="33" t="s">
        <v>58</v>
      </c>
      <c r="E70" s="33" t="s">
        <v>170</v>
      </c>
      <c r="F70" s="13">
        <v>0.04145914351851852</v>
      </c>
      <c r="G70" s="12" t="str">
        <f t="shared" si="2"/>
        <v>5.58/km</v>
      </c>
      <c r="H70" s="13">
        <f t="shared" si="3"/>
        <v>0.015462962962962963</v>
      </c>
      <c r="I70" s="13">
        <f>F70-INDEX($F$5:$F$91,MATCH(D70,$D$5:$D$91,0))</f>
        <v>0.010891203703703702</v>
      </c>
    </row>
    <row r="71" spans="1:9" ht="15" customHeight="1">
      <c r="A71" s="12">
        <v>67</v>
      </c>
      <c r="B71" s="33" t="s">
        <v>172</v>
      </c>
      <c r="C71" s="33" t="s">
        <v>21</v>
      </c>
      <c r="D71" s="33" t="s">
        <v>73</v>
      </c>
      <c r="E71" s="33" t="s">
        <v>77</v>
      </c>
      <c r="F71" s="13">
        <v>0.04151678240740741</v>
      </c>
      <c r="G71" s="12" t="str">
        <f aca="true" t="shared" si="4" ref="G71:G85">TEXT(INT((HOUR(F71)*3600+MINUTE(F71)*60+SECOND(F71))/$I$3/60),"0")&amp;"."&amp;TEXT(MOD((HOUR(F71)*3600+MINUTE(F71)*60+SECOND(F71))/$I$3,60),"00")&amp;"/km"</f>
        <v>5.59/km</v>
      </c>
      <c r="H71" s="13">
        <f aca="true" t="shared" si="5" ref="H71:H85">F71-$F$5</f>
        <v>0.015520601851851855</v>
      </c>
      <c r="I71" s="13">
        <f>F71-INDEX($F$5:$F$91,MATCH(D71,$D$5:$D$91,0))</f>
        <v>0.009016319444444448</v>
      </c>
    </row>
    <row r="72" spans="1:9" ht="15" customHeight="1">
      <c r="A72" s="12">
        <v>68</v>
      </c>
      <c r="B72" s="33" t="s">
        <v>101</v>
      </c>
      <c r="C72" s="33" t="s">
        <v>173</v>
      </c>
      <c r="D72" s="33" t="s">
        <v>124</v>
      </c>
      <c r="E72" s="33" t="s">
        <v>77</v>
      </c>
      <c r="F72" s="13">
        <v>0.04171377314814815</v>
      </c>
      <c r="G72" s="12" t="str">
        <f t="shared" si="4"/>
        <v>6.00/km</v>
      </c>
      <c r="H72" s="13">
        <f t="shared" si="5"/>
        <v>0.015717592592592596</v>
      </c>
      <c r="I72" s="13">
        <f>F72-INDEX($F$5:$F$91,MATCH(D72,$D$5:$D$91,0))</f>
        <v>0.009746064814814819</v>
      </c>
    </row>
    <row r="73" spans="1:9" ht="15" customHeight="1">
      <c r="A73" s="12">
        <v>69</v>
      </c>
      <c r="B73" s="33" t="s">
        <v>123</v>
      </c>
      <c r="C73" s="33" t="s">
        <v>16</v>
      </c>
      <c r="D73" s="33" t="s">
        <v>58</v>
      </c>
      <c r="E73" s="33" t="s">
        <v>77</v>
      </c>
      <c r="F73" s="13">
        <v>0.04171388888888889</v>
      </c>
      <c r="G73" s="12" t="str">
        <f t="shared" si="4"/>
        <v>6.00/km</v>
      </c>
      <c r="H73" s="13">
        <f t="shared" si="5"/>
        <v>0.015717708333333337</v>
      </c>
      <c r="I73" s="13">
        <f>F73-INDEX($F$5:$F$91,MATCH(D73,$D$5:$D$91,0))</f>
        <v>0.011145949074074075</v>
      </c>
    </row>
    <row r="74" spans="1:9" ht="15" customHeight="1">
      <c r="A74" s="12">
        <v>70</v>
      </c>
      <c r="B74" s="33" t="s">
        <v>174</v>
      </c>
      <c r="C74" s="33" t="s">
        <v>36</v>
      </c>
      <c r="D74" s="33" t="s">
        <v>73</v>
      </c>
      <c r="E74" s="33" t="s">
        <v>68</v>
      </c>
      <c r="F74" s="13">
        <v>0.04289375</v>
      </c>
      <c r="G74" s="12" t="str">
        <f t="shared" si="4"/>
        <v>6.11/km</v>
      </c>
      <c r="H74" s="13">
        <f t="shared" si="5"/>
        <v>0.016897569444444448</v>
      </c>
      <c r="I74" s="13">
        <f>F74-INDEX($F$5:$F$91,MATCH(D74,$D$5:$D$91,0))</f>
        <v>0.010393287037037041</v>
      </c>
    </row>
    <row r="75" spans="1:9" ht="15" customHeight="1">
      <c r="A75" s="12">
        <v>71</v>
      </c>
      <c r="B75" s="33" t="s">
        <v>119</v>
      </c>
      <c r="C75" s="33" t="s">
        <v>45</v>
      </c>
      <c r="D75" s="33" t="s">
        <v>124</v>
      </c>
      <c r="E75" s="33" t="s">
        <v>120</v>
      </c>
      <c r="F75" s="13">
        <v>0.04501238425925926</v>
      </c>
      <c r="G75" s="12" t="str">
        <f t="shared" si="4"/>
        <v>6.29/km</v>
      </c>
      <c r="H75" s="13">
        <f t="shared" si="5"/>
        <v>0.01901620370370371</v>
      </c>
      <c r="I75" s="13">
        <f>F75-INDEX($F$5:$F$91,MATCH(D75,$D$5:$D$91,0))</f>
        <v>0.013044675925925932</v>
      </c>
    </row>
    <row r="76" spans="1:9" ht="15" customHeight="1">
      <c r="A76" s="12">
        <v>72</v>
      </c>
      <c r="B76" s="33" t="s">
        <v>119</v>
      </c>
      <c r="C76" s="33" t="s">
        <v>104</v>
      </c>
      <c r="D76" s="33" t="s">
        <v>124</v>
      </c>
      <c r="E76" s="33" t="s">
        <v>120</v>
      </c>
      <c r="F76" s="13">
        <v>0.04504652777777778</v>
      </c>
      <c r="G76" s="12" t="str">
        <f t="shared" si="4"/>
        <v>6.29/km</v>
      </c>
      <c r="H76" s="13">
        <f t="shared" si="5"/>
        <v>0.01905034722222223</v>
      </c>
      <c r="I76" s="13">
        <f>F76-INDEX($F$5:$F$91,MATCH(D76,$D$5:$D$91,0))</f>
        <v>0.013078819444444452</v>
      </c>
    </row>
    <row r="77" spans="1:9" ht="15" customHeight="1">
      <c r="A77" s="12">
        <v>73</v>
      </c>
      <c r="B77" s="33" t="s">
        <v>175</v>
      </c>
      <c r="C77" s="33" t="s">
        <v>71</v>
      </c>
      <c r="D77" s="33" t="s">
        <v>124</v>
      </c>
      <c r="E77" s="33" t="s">
        <v>68</v>
      </c>
      <c r="F77" s="13">
        <v>0.045081134259259255</v>
      </c>
      <c r="G77" s="12" t="str">
        <f t="shared" si="4"/>
        <v>6.30/km</v>
      </c>
      <c r="H77" s="13">
        <f t="shared" si="5"/>
        <v>0.0190849537037037</v>
      </c>
      <c r="I77" s="13">
        <f>F77-INDEX($F$5:$F$91,MATCH(D77,$D$5:$D$91,0))</f>
        <v>0.013113425925925924</v>
      </c>
    </row>
    <row r="78" spans="1:9" ht="15" customHeight="1">
      <c r="A78" s="12">
        <v>74</v>
      </c>
      <c r="B78" s="33" t="s">
        <v>176</v>
      </c>
      <c r="C78" s="33" t="s">
        <v>22</v>
      </c>
      <c r="D78" s="33" t="s">
        <v>65</v>
      </c>
      <c r="E78" s="33" t="s">
        <v>111</v>
      </c>
      <c r="F78" s="13">
        <v>0.04533657407407407</v>
      </c>
      <c r="G78" s="12" t="str">
        <f t="shared" si="4"/>
        <v>6.32/km</v>
      </c>
      <c r="H78" s="13">
        <f t="shared" si="5"/>
        <v>0.019340393518518517</v>
      </c>
      <c r="I78" s="13">
        <f>F78-INDEX($F$5:$F$91,MATCH(D78,$D$5:$D$91,0))</f>
        <v>0.015266782407407406</v>
      </c>
    </row>
    <row r="79" spans="1:9" ht="15" customHeight="1">
      <c r="A79" s="12">
        <v>75</v>
      </c>
      <c r="B79" s="33" t="s">
        <v>96</v>
      </c>
      <c r="C79" s="33" t="s">
        <v>97</v>
      </c>
      <c r="D79" s="33" t="s">
        <v>124</v>
      </c>
      <c r="E79" s="33" t="s">
        <v>62</v>
      </c>
      <c r="F79" s="13">
        <v>0.045405208333333336</v>
      </c>
      <c r="G79" s="12" t="str">
        <f t="shared" si="4"/>
        <v>6.32/km</v>
      </c>
      <c r="H79" s="13">
        <f t="shared" si="5"/>
        <v>0.019409027777777782</v>
      </c>
      <c r="I79" s="13">
        <f>F79-INDEX($F$5:$F$91,MATCH(D79,$D$5:$D$91,0))</f>
        <v>0.013437500000000005</v>
      </c>
    </row>
    <row r="80" spans="1:9" ht="15" customHeight="1">
      <c r="A80" s="12">
        <v>76</v>
      </c>
      <c r="B80" s="33" t="s">
        <v>177</v>
      </c>
      <c r="C80" s="33" t="s">
        <v>46</v>
      </c>
      <c r="D80" s="33" t="s">
        <v>161</v>
      </c>
      <c r="E80" s="33" t="s">
        <v>68</v>
      </c>
      <c r="F80" s="13">
        <v>0.047060879629629626</v>
      </c>
      <c r="G80" s="12" t="str">
        <f t="shared" si="4"/>
        <v>6.47/km</v>
      </c>
      <c r="H80" s="13">
        <f t="shared" si="5"/>
        <v>0.021064699074074072</v>
      </c>
      <c r="I80" s="13">
        <f>F80-INDEX($F$5:$F$91,MATCH(D80,$D$5:$D$91,0))</f>
        <v>0.0076388888888888895</v>
      </c>
    </row>
    <row r="81" spans="1:9" ht="15" customHeight="1">
      <c r="A81" s="12">
        <v>77</v>
      </c>
      <c r="B81" s="33" t="s">
        <v>102</v>
      </c>
      <c r="C81" s="33" t="s">
        <v>106</v>
      </c>
      <c r="D81" s="33" t="s">
        <v>124</v>
      </c>
      <c r="E81" s="33" t="s">
        <v>111</v>
      </c>
      <c r="F81" s="13">
        <v>0.0487162037037037</v>
      </c>
      <c r="G81" s="12" t="str">
        <f t="shared" si="4"/>
        <v>7.01/km</v>
      </c>
      <c r="H81" s="13">
        <f t="shared" si="5"/>
        <v>0.022720023148148145</v>
      </c>
      <c r="I81" s="13">
        <f>F81-INDEX($F$5:$F$91,MATCH(D81,$D$5:$D$91,0))</f>
        <v>0.01674849537037037</v>
      </c>
    </row>
    <row r="82" spans="1:9" ht="15" customHeight="1">
      <c r="A82" s="12">
        <v>78</v>
      </c>
      <c r="B82" s="33" t="s">
        <v>178</v>
      </c>
      <c r="C82" s="33" t="s">
        <v>21</v>
      </c>
      <c r="D82" s="33" t="s">
        <v>60</v>
      </c>
      <c r="E82" s="33" t="s">
        <v>111</v>
      </c>
      <c r="F82" s="13">
        <v>0.05075243055555556</v>
      </c>
      <c r="G82" s="12" t="str">
        <f t="shared" si="4"/>
        <v>7.19/km</v>
      </c>
      <c r="H82" s="13">
        <f t="shared" si="5"/>
        <v>0.024756250000000007</v>
      </c>
      <c r="I82" s="13">
        <f>F82-INDEX($F$5:$F$91,MATCH(D82,$D$5:$D$91,0))</f>
        <v>0.02124965277777778</v>
      </c>
    </row>
    <row r="83" spans="1:9" ht="15" customHeight="1">
      <c r="A83" s="12">
        <v>79</v>
      </c>
      <c r="B83" s="33" t="s">
        <v>179</v>
      </c>
      <c r="C83" s="33" t="s">
        <v>180</v>
      </c>
      <c r="D83" s="33" t="s">
        <v>57</v>
      </c>
      <c r="E83" s="33" t="s">
        <v>111</v>
      </c>
      <c r="F83" s="13">
        <v>0.050764583333333335</v>
      </c>
      <c r="G83" s="12" t="str">
        <f t="shared" si="4"/>
        <v>7.19/km</v>
      </c>
      <c r="H83" s="13">
        <f t="shared" si="5"/>
        <v>0.02476840277777778</v>
      </c>
      <c r="I83" s="13">
        <f>F83-INDEX($F$5:$F$91,MATCH(D83,$D$5:$D$91,0))</f>
        <v>0.017302893518518526</v>
      </c>
    </row>
    <row r="84" spans="1:9" ht="15" customHeight="1">
      <c r="A84" s="12">
        <v>80</v>
      </c>
      <c r="B84" s="33" t="s">
        <v>14</v>
      </c>
      <c r="C84" s="33" t="s">
        <v>181</v>
      </c>
      <c r="D84" s="33" t="s">
        <v>124</v>
      </c>
      <c r="E84" s="33" t="s">
        <v>111</v>
      </c>
      <c r="F84" s="13">
        <v>0.05157465277777778</v>
      </c>
      <c r="G84" s="12" t="str">
        <f t="shared" si="4"/>
        <v>7.26/km</v>
      </c>
      <c r="H84" s="13">
        <f t="shared" si="5"/>
        <v>0.025578472222222225</v>
      </c>
      <c r="I84" s="13">
        <f>F84-INDEX($F$5:$F$91,MATCH(D84,$D$5:$D$91,0))</f>
        <v>0.019606944444444448</v>
      </c>
    </row>
    <row r="85" spans="1:9" ht="15" customHeight="1">
      <c r="A85" s="39">
        <v>81</v>
      </c>
      <c r="B85" s="45" t="s">
        <v>182</v>
      </c>
      <c r="C85" s="45" t="s">
        <v>32</v>
      </c>
      <c r="D85" s="45" t="s">
        <v>73</v>
      </c>
      <c r="E85" s="45" t="s">
        <v>11</v>
      </c>
      <c r="F85" s="40">
        <v>0.05572916666666666</v>
      </c>
      <c r="G85" s="39" t="str">
        <f t="shared" si="4"/>
        <v>8.02/km</v>
      </c>
      <c r="H85" s="40">
        <f t="shared" si="5"/>
        <v>0.02973298611111111</v>
      </c>
      <c r="I85" s="40">
        <f>F85-INDEX($F$5:$F$91,MATCH(D85,$D$5:$D$91,0))</f>
        <v>0.023228703703703703</v>
      </c>
    </row>
  </sheetData>
  <sheetProtection/>
  <autoFilter ref="A4:I8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Giro delle Contrade</v>
      </c>
      <c r="B1" s="29"/>
      <c r="C1" s="30"/>
    </row>
    <row r="2" spans="1:3" ht="24" customHeight="1">
      <c r="A2" s="26" t="str">
        <f>Individuale!A2</f>
        <v>21ª edizione</v>
      </c>
      <c r="B2" s="26"/>
      <c r="C2" s="26"/>
    </row>
    <row r="3" spans="1:3" ht="24" customHeight="1">
      <c r="A3" s="31" t="str">
        <f>Individuale!A3</f>
        <v>Trivio di Formia (LT) Italia - Domenica 10/07/2016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35" t="s">
        <v>111</v>
      </c>
      <c r="C5" s="36">
        <v>17</v>
      </c>
    </row>
    <row r="6" spans="1:3" ht="15" customHeight="1">
      <c r="A6" s="21">
        <v>2</v>
      </c>
      <c r="B6" s="22" t="s">
        <v>68</v>
      </c>
      <c r="C6" s="37">
        <v>14</v>
      </c>
    </row>
    <row r="7" spans="1:3" ht="15" customHeight="1">
      <c r="A7" s="21">
        <v>3</v>
      </c>
      <c r="B7" s="22" t="s">
        <v>77</v>
      </c>
      <c r="C7" s="37">
        <v>14</v>
      </c>
    </row>
    <row r="8" spans="1:3" ht="15" customHeight="1">
      <c r="A8" s="21">
        <v>4</v>
      </c>
      <c r="B8" s="22" t="s">
        <v>59</v>
      </c>
      <c r="C8" s="37">
        <v>5</v>
      </c>
    </row>
    <row r="9" spans="1:3" ht="15" customHeight="1">
      <c r="A9" s="21">
        <v>5</v>
      </c>
      <c r="B9" s="22" t="s">
        <v>120</v>
      </c>
      <c r="C9" s="37">
        <v>4</v>
      </c>
    </row>
    <row r="10" spans="1:3" ht="15" customHeight="1">
      <c r="A10" s="21">
        <v>6</v>
      </c>
      <c r="B10" s="22" t="s">
        <v>63</v>
      </c>
      <c r="C10" s="37">
        <v>3</v>
      </c>
    </row>
    <row r="11" spans="1:3" ht="15" customHeight="1">
      <c r="A11" s="21">
        <v>7</v>
      </c>
      <c r="B11" s="22" t="s">
        <v>129</v>
      </c>
      <c r="C11" s="37">
        <v>3</v>
      </c>
    </row>
    <row r="12" spans="1:3" ht="15" customHeight="1">
      <c r="A12" s="21">
        <v>8</v>
      </c>
      <c r="B12" s="22" t="s">
        <v>80</v>
      </c>
      <c r="C12" s="37">
        <v>2</v>
      </c>
    </row>
    <row r="13" spans="1:3" ht="15" customHeight="1">
      <c r="A13" s="21">
        <v>9</v>
      </c>
      <c r="B13" s="22" t="s">
        <v>170</v>
      </c>
      <c r="C13" s="37">
        <v>2</v>
      </c>
    </row>
    <row r="14" spans="1:3" ht="15" customHeight="1">
      <c r="A14" s="41">
        <v>10</v>
      </c>
      <c r="B14" s="42" t="s">
        <v>11</v>
      </c>
      <c r="C14" s="43">
        <v>2</v>
      </c>
    </row>
    <row r="15" spans="1:3" ht="15" customHeight="1">
      <c r="A15" s="21">
        <v>11</v>
      </c>
      <c r="B15" s="22" t="s">
        <v>141</v>
      </c>
      <c r="C15" s="37">
        <v>2</v>
      </c>
    </row>
    <row r="16" spans="1:3" ht="15" customHeight="1">
      <c r="A16" s="21">
        <v>12</v>
      </c>
      <c r="B16" s="22" t="s">
        <v>64</v>
      </c>
      <c r="C16" s="37">
        <v>2</v>
      </c>
    </row>
    <row r="17" spans="1:3" ht="15" customHeight="1">
      <c r="A17" s="21">
        <v>13</v>
      </c>
      <c r="B17" s="22" t="s">
        <v>83</v>
      </c>
      <c r="C17" s="37">
        <v>2</v>
      </c>
    </row>
    <row r="18" spans="1:3" ht="15" customHeight="1">
      <c r="A18" s="21">
        <v>14</v>
      </c>
      <c r="B18" s="22" t="s">
        <v>139</v>
      </c>
      <c r="C18" s="37">
        <v>1</v>
      </c>
    </row>
    <row r="19" spans="1:3" ht="15" customHeight="1">
      <c r="A19" s="21">
        <v>15</v>
      </c>
      <c r="B19" s="22" t="s">
        <v>122</v>
      </c>
      <c r="C19" s="37">
        <v>1</v>
      </c>
    </row>
    <row r="20" spans="1:3" ht="15" customHeight="1">
      <c r="A20" s="21">
        <v>16</v>
      </c>
      <c r="B20" s="22" t="s">
        <v>89</v>
      </c>
      <c r="C20" s="37">
        <v>1</v>
      </c>
    </row>
    <row r="21" spans="1:3" ht="15" customHeight="1">
      <c r="A21" s="21">
        <v>17</v>
      </c>
      <c r="B21" s="22" t="s">
        <v>62</v>
      </c>
      <c r="C21" s="37">
        <v>1</v>
      </c>
    </row>
    <row r="22" spans="1:3" ht="15" customHeight="1">
      <c r="A22" s="21">
        <v>18</v>
      </c>
      <c r="B22" s="22" t="s">
        <v>72</v>
      </c>
      <c r="C22" s="37">
        <v>1</v>
      </c>
    </row>
    <row r="23" spans="1:3" ht="15" customHeight="1">
      <c r="A23" s="21">
        <v>19</v>
      </c>
      <c r="B23" s="22" t="s">
        <v>88</v>
      </c>
      <c r="C23" s="37">
        <v>1</v>
      </c>
    </row>
    <row r="24" spans="1:3" ht="15" customHeight="1">
      <c r="A24" s="21">
        <v>20</v>
      </c>
      <c r="B24" s="22" t="s">
        <v>113</v>
      </c>
      <c r="C24" s="37">
        <v>1</v>
      </c>
    </row>
    <row r="25" spans="1:3" ht="15" customHeight="1">
      <c r="A25" s="21">
        <v>21</v>
      </c>
      <c r="B25" s="22" t="s">
        <v>165</v>
      </c>
      <c r="C25" s="37">
        <v>1</v>
      </c>
    </row>
    <row r="26" spans="1:3" ht="15" customHeight="1">
      <c r="A26" s="23">
        <v>22</v>
      </c>
      <c r="B26" s="24" t="s">
        <v>78</v>
      </c>
      <c r="C26" s="38">
        <v>1</v>
      </c>
    </row>
    <row r="27" ht="12.75">
      <c r="C27" s="2">
        <f>SUM(C5:C26)</f>
        <v>81</v>
      </c>
    </row>
  </sheetData>
  <sheetProtection/>
  <autoFilter ref="A4:C5">
    <sortState ref="A5:C27">
      <sortCondition descending="1" sortBy="value" ref="C5:C2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2016-07-27T14:35:04Z</dcterms:modified>
  <cp:category/>
  <cp:version/>
  <cp:contentType/>
  <cp:contentStatus/>
</cp:coreProperties>
</file>