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<sst xmlns="http://schemas.openxmlformats.org/spreadsheetml/2006/main" count="356" uniqueCount="197">
  <si>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</si>
  <si>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</si>
  <si>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</si>
  <si>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</si>
  <si>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</si>
  <si>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</si>
  <si>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</si>
  <si>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</si>
  <si>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</si>
  <si>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</si>
  <si>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</si>
  <si>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</si>
  <si>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</si>
  <si>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MASSIMO</t>
  </si>
  <si>
    <t>SERGIO</t>
  </si>
  <si>
    <t>LUIGI</t>
  </si>
  <si>
    <t>SIMONA</t>
  </si>
  <si>
    <t>ALDO</t>
  </si>
  <si>
    <t>MARCO</t>
  </si>
  <si>
    <t>FRANCESCO</t>
  </si>
  <si>
    <t>MAURO</t>
  </si>
  <si>
    <t>VINCENZO</t>
  </si>
  <si>
    <t>STEFANO</t>
  </si>
  <si>
    <t>FABRIZIO</t>
  </si>
  <si>
    <t>SILVIA</t>
  </si>
  <si>
    <t>DANIELA</t>
  </si>
  <si>
    <t>MICHELE</t>
  </si>
  <si>
    <t>ANDREA</t>
  </si>
  <si>
    <t>TIZIANA</t>
  </si>
  <si>
    <t>CARLO</t>
  </si>
  <si>
    <t>LAZIO ATLETICA LEGGERA</t>
  </si>
  <si>
    <t xml:space="preserve">CACCIOTTI </t>
  </si>
  <si>
    <t>MM45</t>
  </si>
  <si>
    <t>ASD ROCCA GORGA</t>
  </si>
  <si>
    <t>MERCURI</t>
  </si>
  <si>
    <t>ATL. BORG. RIUN. SERMONETA</t>
  </si>
  <si>
    <t>NEGROSINI</t>
  </si>
  <si>
    <t>MM50</t>
  </si>
  <si>
    <t>FELICI</t>
  </si>
  <si>
    <t>TONINO</t>
  </si>
  <si>
    <t>RUN FOR FUN</t>
  </si>
  <si>
    <t>SERAFINI</t>
  </si>
  <si>
    <t>MM35</t>
  </si>
  <si>
    <t>TOP RUNNERS CASTELLI ROM.</t>
  </si>
  <si>
    <t>CATENA</t>
  </si>
  <si>
    <t>QUINTO</t>
  </si>
  <si>
    <t>MM55</t>
  </si>
  <si>
    <t>ASD RUN FOREVER APRILIA</t>
  </si>
  <si>
    <t>FAIOLA</t>
  </si>
  <si>
    <t>LORENZO</t>
  </si>
  <si>
    <t>under 35</t>
  </si>
  <si>
    <t>ACCIARI</t>
  </si>
  <si>
    <t>CLAUDIO</t>
  </si>
  <si>
    <t>MM60</t>
  </si>
  <si>
    <t>ATL. ROCCA DI PAPA</t>
  </si>
  <si>
    <t>CECCONI</t>
  </si>
  <si>
    <t>under 30</t>
  </si>
  <si>
    <t>ATL. AMATORI VELLETRI</t>
  </si>
  <si>
    <t>NAPOLI</t>
  </si>
  <si>
    <t>FILIPPO</t>
  </si>
  <si>
    <t>ASD PODISTICA POMEZIA</t>
  </si>
  <si>
    <t>CAPORILLI</t>
  </si>
  <si>
    <t>ALBERTO</t>
  </si>
  <si>
    <t>BENEDETTI</t>
  </si>
  <si>
    <t>COLABUCCI</t>
  </si>
  <si>
    <t>MM40</t>
  </si>
  <si>
    <t>FIDAL</t>
  </si>
  <si>
    <t>BIANCHINI</t>
  </si>
  <si>
    <t>GIANLUIGI</t>
  </si>
  <si>
    <t>GREGORACI</t>
  </si>
  <si>
    <t>ATL. TUSCULUM</t>
  </si>
  <si>
    <t>DE PETRIS</t>
  </si>
  <si>
    <t>ASD PODISTICA BOVILLE</t>
  </si>
  <si>
    <t>SPALLOTTA</t>
  </si>
  <si>
    <t>DONATO</t>
  </si>
  <si>
    <t>CERVINI</t>
  </si>
  <si>
    <t>EGIDIO</t>
  </si>
  <si>
    <t>GIUSTINIANI</t>
  </si>
  <si>
    <t>BERNARDO</t>
  </si>
  <si>
    <t>ZANOLETTI</t>
  </si>
  <si>
    <t>LUCA</t>
  </si>
  <si>
    <t>TRUCCHIA</t>
  </si>
  <si>
    <t>D'AMBROSIO</t>
  </si>
  <si>
    <t>GRUPPO SPORTIVO NGI</t>
  </si>
  <si>
    <t>VALERI</t>
  </si>
  <si>
    <t>DOMENICO</t>
  </si>
  <si>
    <t>FREE RUNNERS LARIANO</t>
  </si>
  <si>
    <t xml:space="preserve">SPINELLI </t>
  </si>
  <si>
    <t>MAURIZIO</t>
  </si>
  <si>
    <t>LBM SPORT</t>
  </si>
  <si>
    <t>MURGIA</t>
  </si>
  <si>
    <t>SILVANO MARIO</t>
  </si>
  <si>
    <t>AMICI DEL PARCO CASTELLI ROMANI</t>
  </si>
  <si>
    <t>CORSARO</t>
  </si>
  <si>
    <t>GIULIA</t>
  </si>
  <si>
    <t>MF45</t>
  </si>
  <si>
    <t>QUATTROCCHI</t>
  </si>
  <si>
    <t>ORIANA</t>
  </si>
  <si>
    <t>ALUISI</t>
  </si>
  <si>
    <t>CIALONE</t>
  </si>
  <si>
    <t>BRUNO</t>
  </si>
  <si>
    <t>LITAL POMEZIA</t>
  </si>
  <si>
    <t>DE MARZI</t>
  </si>
  <si>
    <t>NICOLETTI</t>
  </si>
  <si>
    <t>GINO</t>
  </si>
  <si>
    <t>ASD GENZANO MARATHON</t>
  </si>
  <si>
    <t>ROGNONI</t>
  </si>
  <si>
    <t>OLIMPIA ATL. NETTUNO</t>
  </si>
  <si>
    <t xml:space="preserve">SORGI </t>
  </si>
  <si>
    <t>ROBERTO</t>
  </si>
  <si>
    <t>VOLPE</t>
  </si>
  <si>
    <t>PASQUALE</t>
  </si>
  <si>
    <t>MANSILLA</t>
  </si>
  <si>
    <t>ANABEL</t>
  </si>
  <si>
    <t>MF40</t>
  </si>
  <si>
    <t>ASD PODISTICA LATINA</t>
  </si>
  <si>
    <t>PISCIARELLI</t>
  </si>
  <si>
    <t>GOFFREDO</t>
  </si>
  <si>
    <t>MM65</t>
  </si>
  <si>
    <t>UISP ROMA</t>
  </si>
  <si>
    <t>TERENZI</t>
  </si>
  <si>
    <t>MARCELLO</t>
  </si>
  <si>
    <t>OSTIA RUNNERS</t>
  </si>
  <si>
    <t>PIETROSANTI</t>
  </si>
  <si>
    <t>SIMONE</t>
  </si>
  <si>
    <t>MEOLI</t>
  </si>
  <si>
    <t>ALESSANDRA</t>
  </si>
  <si>
    <t>MF35</t>
  </si>
  <si>
    <t>TOP RUNNERS CASTELLI ROMANI</t>
  </si>
  <si>
    <t>TROIA</t>
  </si>
  <si>
    <t>WALTER</t>
  </si>
  <si>
    <t>ATL. CASTELGANDOLFO</t>
  </si>
  <si>
    <t>D'AIETTI</t>
  </si>
  <si>
    <t>CATRACCHIA</t>
  </si>
  <si>
    <t>LEONELLO</t>
  </si>
  <si>
    <t>MM70</t>
  </si>
  <si>
    <t>ASD MES COLLEFERRO</t>
  </si>
  <si>
    <t>D'ALESSANDRO</t>
  </si>
  <si>
    <t>ANGELO</t>
  </si>
  <si>
    <t>BRADASCIO</t>
  </si>
  <si>
    <t>ASD PONTE DI NONA</t>
  </si>
  <si>
    <t>FABRIZI</t>
  </si>
  <si>
    <t>PELLICCIONI</t>
  </si>
  <si>
    <t>PELLICONI</t>
  </si>
  <si>
    <t>BINI</t>
  </si>
  <si>
    <t>OLIVASTRINI</t>
  </si>
  <si>
    <t>DARIO</t>
  </si>
  <si>
    <t>UISP LAZIO SUD</t>
  </si>
  <si>
    <t>CAPORICCI</t>
  </si>
  <si>
    <t>MASSIMILIANO</t>
  </si>
  <si>
    <t>PALUZZI</t>
  </si>
  <si>
    <t>SANDRO</t>
  </si>
  <si>
    <t>MARINELLI</t>
  </si>
  <si>
    <t>PIERO</t>
  </si>
  <si>
    <t>MARGAGNONI</t>
  </si>
  <si>
    <t>CAPOGNA</t>
  </si>
  <si>
    <t>BLANDINI</t>
  </si>
  <si>
    <t>GIOVANNI</t>
  </si>
  <si>
    <t>ASD GS CORAZZIERI</t>
  </si>
  <si>
    <t>ROMEO</t>
  </si>
  <si>
    <t>GIANLUCA</t>
  </si>
  <si>
    <t xml:space="preserve">FRANGELLA </t>
  </si>
  <si>
    <t>GABRIELLA</t>
  </si>
  <si>
    <t>BARTOLI</t>
  </si>
  <si>
    <t>PIERONI</t>
  </si>
  <si>
    <t>ABBADINI</t>
  </si>
  <si>
    <t>MF55</t>
  </si>
  <si>
    <t>MANCIOCCHI</t>
  </si>
  <si>
    <t>AMANDA</t>
  </si>
  <si>
    <t xml:space="preserve">VACCARELLA </t>
  </si>
  <si>
    <t>GIANCARLO</t>
  </si>
  <si>
    <t>SS CALCATERRA</t>
  </si>
  <si>
    <t>MUGGLER</t>
  </si>
  <si>
    <t>CHRISTIAN</t>
  </si>
  <si>
    <t>ATL ROCCA DI PAPA</t>
  </si>
  <si>
    <t>DUMA</t>
  </si>
  <si>
    <t>MARIA</t>
  </si>
  <si>
    <t>MF50</t>
  </si>
  <si>
    <t>LAZZAROIU</t>
  </si>
  <si>
    <t>DOMITRIU</t>
  </si>
  <si>
    <t>NON TESSERATO</t>
  </si>
  <si>
    <t xml:space="preserve">AMICUCCI </t>
  </si>
  <si>
    <t>NOVELLI</t>
  </si>
  <si>
    <t>RAFFAELE</t>
  </si>
  <si>
    <t>GIORGIO</t>
  </si>
  <si>
    <t>BIONDO</t>
  </si>
  <si>
    <t>MORONI</t>
  </si>
  <si>
    <t>MAGNI</t>
  </si>
  <si>
    <t xml:space="preserve">ALESSIO </t>
  </si>
  <si>
    <t>under 18</t>
  </si>
  <si>
    <t>GUGLIERMI</t>
  </si>
  <si>
    <t>PIERINO</t>
  </si>
  <si>
    <t>MM75</t>
  </si>
  <si>
    <t>PROCOPIO</t>
  </si>
  <si>
    <t>Maratonina delle Fragole</t>
  </si>
  <si>
    <t>Genzano (RM) Italia - Domenica 08/06/2014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</si>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</sst>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194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196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195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10.6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31</v>
      </c>
      <c r="C5" s="18" t="s">
        <v>23</v>
      </c>
      <c r="D5" s="12" t="s">
        <v>32</v>
      </c>
      <c r="E5" s="18" t="s">
        <v>33</v>
      </c>
      <c r="F5" s="24">
        <v>0.027129629629629632</v>
      </c>
      <c r="G5" s="24">
        <v>0.027129629629629632</v>
      </c>
      <c r="H5" s="12" t="str">
        <f aca="true" t="shared" si="0" ref="H5:H28">TEXT(INT((HOUR(G5)*3600+MINUTE(G5)*60+SECOND(G5))/$J$3/60),"0")&amp;"."&amp;TEXT(MOD((HOUR(G5)*3600+MINUTE(G5)*60+SECOND(G5))/$J$3,60),"00")&amp;"/km"</f>
        <v>3.41/km</v>
      </c>
      <c r="I5" s="24">
        <f aca="true" t="shared" si="1" ref="I5:I28">G5-$G$5</f>
        <v>0</v>
      </c>
      <c r="J5" s="24">
        <f>G5-INDEX($G$5:$G$152,MATCH(D5,$D$5:$D$152,0))</f>
        <v>0</v>
      </c>
    </row>
    <row r="6" spans="1:10" s="10" customFormat="1" ht="15" customHeight="1">
      <c r="A6" s="13">
        <v>2</v>
      </c>
      <c r="B6" s="19" t="s">
        <v>34</v>
      </c>
      <c r="C6" s="19" t="s">
        <v>27</v>
      </c>
      <c r="D6" s="13" t="s">
        <v>32</v>
      </c>
      <c r="E6" s="19" t="s">
        <v>35</v>
      </c>
      <c r="F6" s="14">
        <v>0.02775462962962963</v>
      </c>
      <c r="G6" s="14">
        <v>0.02775462962962963</v>
      </c>
      <c r="H6" s="13" t="str">
        <f t="shared" si="0"/>
        <v>3.46/km</v>
      </c>
      <c r="I6" s="14">
        <f t="shared" si="1"/>
        <v>0.0006249999999999971</v>
      </c>
      <c r="J6" s="14">
        <f>G6-INDEX($G$5:$G$152,MATCH(D6,$D$5:$D$152,0))</f>
        <v>0.0006249999999999971</v>
      </c>
    </row>
    <row r="7" spans="1:10" s="10" customFormat="1" ht="15" customHeight="1">
      <c r="A7" s="13">
        <v>3</v>
      </c>
      <c r="B7" s="19" t="s">
        <v>36</v>
      </c>
      <c r="C7" s="19" t="s">
        <v>13</v>
      </c>
      <c r="D7" s="13" t="s">
        <v>37</v>
      </c>
      <c r="E7" s="19" t="s">
        <v>33</v>
      </c>
      <c r="F7" s="14">
        <v>0.028356481481481483</v>
      </c>
      <c r="G7" s="14">
        <v>0.028356481481481483</v>
      </c>
      <c r="H7" s="13" t="str">
        <f t="shared" si="0"/>
        <v>3.51/km</v>
      </c>
      <c r="I7" s="14">
        <f t="shared" si="1"/>
        <v>0.0012268518518518505</v>
      </c>
      <c r="J7" s="14">
        <f>G7-INDEX($G$5:$G$152,MATCH(D7,$D$5:$D$152,0))</f>
        <v>0</v>
      </c>
    </row>
    <row r="8" spans="1:10" s="10" customFormat="1" ht="15" customHeight="1">
      <c r="A8" s="13">
        <v>4</v>
      </c>
      <c r="B8" s="19" t="s">
        <v>38</v>
      </c>
      <c r="C8" s="19" t="s">
        <v>39</v>
      </c>
      <c r="D8" s="13" t="s">
        <v>37</v>
      </c>
      <c r="E8" s="19" t="s">
        <v>40</v>
      </c>
      <c r="F8" s="14">
        <v>0.02957175925925926</v>
      </c>
      <c r="G8" s="14">
        <v>0.02957175925925926</v>
      </c>
      <c r="H8" s="13" t="str">
        <f t="shared" si="0"/>
        <v>4.01/km</v>
      </c>
      <c r="I8" s="14">
        <f t="shared" si="1"/>
        <v>0.0024421296296296274</v>
      </c>
      <c r="J8" s="14">
        <f>G8-INDEX($G$5:$G$152,MATCH(D8,$D$5:$D$152,0))</f>
        <v>0.001215277777777777</v>
      </c>
    </row>
    <row r="9" spans="1:10" s="10" customFormat="1" ht="15" customHeight="1">
      <c r="A9" s="13">
        <v>5</v>
      </c>
      <c r="B9" s="19" t="s">
        <v>41</v>
      </c>
      <c r="C9" s="19" t="s">
        <v>12</v>
      </c>
      <c r="D9" s="13" t="s">
        <v>42</v>
      </c>
      <c r="E9" s="19" t="s">
        <v>43</v>
      </c>
      <c r="F9" s="14">
        <v>0.029837962962962965</v>
      </c>
      <c r="G9" s="14">
        <v>0.029837962962962965</v>
      </c>
      <c r="H9" s="13" t="str">
        <f t="shared" si="0"/>
        <v>4.03/km</v>
      </c>
      <c r="I9" s="14">
        <f t="shared" si="1"/>
        <v>0.0027083333333333334</v>
      </c>
      <c r="J9" s="14">
        <f>G9-INDEX($G$5:$G$152,MATCH(D9,$D$5:$D$152,0))</f>
        <v>0</v>
      </c>
    </row>
    <row r="10" spans="1:10" s="10" customFormat="1" ht="15" customHeight="1">
      <c r="A10" s="13">
        <v>6</v>
      </c>
      <c r="B10" s="19" t="s">
        <v>44</v>
      </c>
      <c r="C10" s="19" t="s">
        <v>45</v>
      </c>
      <c r="D10" s="13" t="s">
        <v>46</v>
      </c>
      <c r="E10" s="19" t="s">
        <v>47</v>
      </c>
      <c r="F10" s="14">
        <v>0.029953703703703705</v>
      </c>
      <c r="G10" s="14">
        <v>0.029953703703703705</v>
      </c>
      <c r="H10" s="13" t="str">
        <f t="shared" si="0"/>
        <v>4.04/km</v>
      </c>
      <c r="I10" s="14">
        <f t="shared" si="1"/>
        <v>0.0028240740740740726</v>
      </c>
      <c r="J10" s="14">
        <f>G10-INDEX($G$5:$G$152,MATCH(D10,$D$5:$D$152,0))</f>
        <v>0</v>
      </c>
    </row>
    <row r="11" spans="1:10" s="10" customFormat="1" ht="15" customHeight="1">
      <c r="A11" s="13">
        <v>7</v>
      </c>
      <c r="B11" s="19" t="s">
        <v>48</v>
      </c>
      <c r="C11" s="19" t="s">
        <v>49</v>
      </c>
      <c r="D11" s="13" t="s">
        <v>50</v>
      </c>
      <c r="E11" s="19" t="s">
        <v>30</v>
      </c>
      <c r="F11" s="14">
        <v>0.03053240740740741</v>
      </c>
      <c r="G11" s="14">
        <v>0.03053240740740741</v>
      </c>
      <c r="H11" s="13" t="str">
        <f t="shared" si="0"/>
        <v>4.09/km</v>
      </c>
      <c r="I11" s="14">
        <f t="shared" si="1"/>
        <v>0.003402777777777779</v>
      </c>
      <c r="J11" s="14">
        <f>G11-INDEX($G$5:$G$152,MATCH(D11,$D$5:$D$152,0))</f>
        <v>0</v>
      </c>
    </row>
    <row r="12" spans="1:10" s="10" customFormat="1" ht="15" customHeight="1">
      <c r="A12" s="13">
        <v>8</v>
      </c>
      <c r="B12" s="19" t="s">
        <v>51</v>
      </c>
      <c r="C12" s="19" t="s">
        <v>52</v>
      </c>
      <c r="D12" s="13" t="s">
        <v>53</v>
      </c>
      <c r="E12" s="19" t="s">
        <v>54</v>
      </c>
      <c r="F12" s="14">
        <v>0.030949074074074077</v>
      </c>
      <c r="G12" s="14">
        <v>0.030949074074074077</v>
      </c>
      <c r="H12" s="13" t="str">
        <f t="shared" si="0"/>
        <v>4.12/km</v>
      </c>
      <c r="I12" s="14">
        <f t="shared" si="1"/>
        <v>0.0038194444444444448</v>
      </c>
      <c r="J12" s="14">
        <f>G12-INDEX($G$5:$G$152,MATCH(D12,$D$5:$D$152,0))</f>
        <v>0</v>
      </c>
    </row>
    <row r="13" spans="1:10" s="10" customFormat="1" ht="15" customHeight="1">
      <c r="A13" s="13">
        <v>9</v>
      </c>
      <c r="B13" s="19" t="s">
        <v>55</v>
      </c>
      <c r="C13" s="19" t="s">
        <v>18</v>
      </c>
      <c r="D13" s="13" t="s">
        <v>56</v>
      </c>
      <c r="E13" s="19" t="s">
        <v>57</v>
      </c>
      <c r="F13" s="14">
        <v>0.031180555555555555</v>
      </c>
      <c r="G13" s="14">
        <v>0.031180555555555555</v>
      </c>
      <c r="H13" s="13" t="str">
        <f t="shared" si="0"/>
        <v>4.14/km</v>
      </c>
      <c r="I13" s="14">
        <f t="shared" si="1"/>
        <v>0.004050925925925923</v>
      </c>
      <c r="J13" s="14">
        <f>G13-INDEX($G$5:$G$152,MATCH(D13,$D$5:$D$152,0))</f>
        <v>0</v>
      </c>
    </row>
    <row r="14" spans="1:10" s="10" customFormat="1" ht="15" customHeight="1">
      <c r="A14" s="13">
        <v>10</v>
      </c>
      <c r="B14" s="19" t="s">
        <v>58</v>
      </c>
      <c r="C14" s="19" t="s">
        <v>59</v>
      </c>
      <c r="D14" s="13" t="s">
        <v>46</v>
      </c>
      <c r="E14" s="19" t="s">
        <v>60</v>
      </c>
      <c r="F14" s="14">
        <v>0.03163194444444444</v>
      </c>
      <c r="G14" s="14">
        <v>0.03163194444444444</v>
      </c>
      <c r="H14" s="13" t="str">
        <f t="shared" si="0"/>
        <v>4.18/km</v>
      </c>
      <c r="I14" s="14">
        <f t="shared" si="1"/>
        <v>0.00450231481481481</v>
      </c>
      <c r="J14" s="14">
        <f>G14-INDEX($G$5:$G$152,MATCH(D14,$D$5:$D$152,0))</f>
        <v>0.001678240740740737</v>
      </c>
    </row>
    <row r="15" spans="1:10" s="10" customFormat="1" ht="15" customHeight="1">
      <c r="A15" s="13">
        <v>11</v>
      </c>
      <c r="B15" s="19" t="s">
        <v>61</v>
      </c>
      <c r="C15" s="19" t="s">
        <v>62</v>
      </c>
      <c r="D15" s="13" t="s">
        <v>32</v>
      </c>
      <c r="E15" s="19" t="s">
        <v>43</v>
      </c>
      <c r="F15" s="14">
        <v>0.03173611111111111</v>
      </c>
      <c r="G15" s="14">
        <v>0.03173611111111111</v>
      </c>
      <c r="H15" s="13" t="str">
        <f t="shared" si="0"/>
        <v>4.19/km</v>
      </c>
      <c r="I15" s="14">
        <f t="shared" si="1"/>
        <v>0.004606481481481479</v>
      </c>
      <c r="J15" s="14">
        <f>G15-INDEX($G$5:$G$152,MATCH(D15,$D$5:$D$152,0))</f>
        <v>0.004606481481481479</v>
      </c>
    </row>
    <row r="16" spans="1:10" s="10" customFormat="1" ht="15" customHeight="1">
      <c r="A16" s="13">
        <v>12</v>
      </c>
      <c r="B16" s="19" t="s">
        <v>63</v>
      </c>
      <c r="C16" s="19" t="s">
        <v>12</v>
      </c>
      <c r="D16" s="13" t="s">
        <v>32</v>
      </c>
      <c r="E16" s="19" t="s">
        <v>43</v>
      </c>
      <c r="F16" s="14">
        <v>0.03193287037037037</v>
      </c>
      <c r="G16" s="14">
        <v>0.03193287037037037</v>
      </c>
      <c r="H16" s="13" t="str">
        <f t="shared" si="0"/>
        <v>4.20/km</v>
      </c>
      <c r="I16" s="14">
        <f t="shared" si="1"/>
        <v>0.004803240740740736</v>
      </c>
      <c r="J16" s="14">
        <f>G16-INDEX($G$5:$G$152,MATCH(D16,$D$5:$D$152,0))</f>
        <v>0.004803240740740736</v>
      </c>
    </row>
    <row r="17" spans="1:10" s="10" customFormat="1" ht="15" customHeight="1">
      <c r="A17" s="13">
        <v>13</v>
      </c>
      <c r="B17" s="19" t="s">
        <v>64</v>
      </c>
      <c r="C17" s="19" t="s">
        <v>14</v>
      </c>
      <c r="D17" s="13" t="s">
        <v>65</v>
      </c>
      <c r="E17" s="19" t="s">
        <v>66</v>
      </c>
      <c r="F17" s="14">
        <v>0.032233796296296295</v>
      </c>
      <c r="G17" s="14">
        <v>0.032233796296296295</v>
      </c>
      <c r="H17" s="13" t="str">
        <f t="shared" si="0"/>
        <v>4.23/km</v>
      </c>
      <c r="I17" s="14">
        <f t="shared" si="1"/>
        <v>0.005104166666666663</v>
      </c>
      <c r="J17" s="14">
        <f>G17-INDEX($G$5:$G$152,MATCH(D17,$D$5:$D$152,0))</f>
        <v>0</v>
      </c>
    </row>
    <row r="18" spans="1:10" s="10" customFormat="1" ht="15" customHeight="1">
      <c r="A18" s="13">
        <v>14</v>
      </c>
      <c r="B18" s="19" t="s">
        <v>67</v>
      </c>
      <c r="C18" s="19" t="s">
        <v>68</v>
      </c>
      <c r="D18" s="13" t="s">
        <v>42</v>
      </c>
      <c r="E18" s="19" t="s">
        <v>47</v>
      </c>
      <c r="F18" s="14">
        <v>0.03228009259259259</v>
      </c>
      <c r="G18" s="14">
        <v>0.03228009259259259</v>
      </c>
      <c r="H18" s="13" t="str">
        <f t="shared" si="0"/>
        <v>4.23/km</v>
      </c>
      <c r="I18" s="14">
        <f t="shared" si="1"/>
        <v>0.005150462962962957</v>
      </c>
      <c r="J18" s="14">
        <f>G18-INDEX($G$5:$G$152,MATCH(D18,$D$5:$D$152,0))</f>
        <v>0.002442129629629624</v>
      </c>
    </row>
    <row r="19" spans="1:10" s="10" customFormat="1" ht="15" customHeight="1">
      <c r="A19" s="13">
        <v>15</v>
      </c>
      <c r="B19" s="19" t="s">
        <v>69</v>
      </c>
      <c r="C19" s="19" t="s">
        <v>26</v>
      </c>
      <c r="D19" s="13" t="s">
        <v>32</v>
      </c>
      <c r="E19" s="19" t="s">
        <v>70</v>
      </c>
      <c r="F19" s="14">
        <v>0.03248842592592593</v>
      </c>
      <c r="G19" s="14">
        <v>0.03248842592592593</v>
      </c>
      <c r="H19" s="13" t="str">
        <f t="shared" si="0"/>
        <v>4.25/km</v>
      </c>
      <c r="I19" s="14">
        <f t="shared" si="1"/>
        <v>0.0053587962962962955</v>
      </c>
      <c r="J19" s="14">
        <f>G19-INDEX($G$5:$G$152,MATCH(D19,$D$5:$D$152,0))</f>
        <v>0.0053587962962962955</v>
      </c>
    </row>
    <row r="20" spans="1:10" s="10" customFormat="1" ht="15" customHeight="1">
      <c r="A20" s="13">
        <v>16</v>
      </c>
      <c r="B20" s="19" t="s">
        <v>71</v>
      </c>
      <c r="C20" s="19" t="s">
        <v>22</v>
      </c>
      <c r="D20" s="13" t="s">
        <v>42</v>
      </c>
      <c r="E20" s="19" t="s">
        <v>72</v>
      </c>
      <c r="F20" s="14">
        <v>0.032581018518518516</v>
      </c>
      <c r="G20" s="14">
        <v>0.032581018518518516</v>
      </c>
      <c r="H20" s="13" t="str">
        <f t="shared" si="0"/>
        <v>4.26/km</v>
      </c>
      <c r="I20" s="14">
        <f t="shared" si="1"/>
        <v>0.005451388888888884</v>
      </c>
      <c r="J20" s="14">
        <f>G20-INDEX($G$5:$G$152,MATCH(D20,$D$5:$D$152,0))</f>
        <v>0.0027430555555555507</v>
      </c>
    </row>
    <row r="21" spans="1:10" s="10" customFormat="1" ht="15" customHeight="1">
      <c r="A21" s="13">
        <v>17</v>
      </c>
      <c r="B21" s="19" t="s">
        <v>73</v>
      </c>
      <c r="C21" s="19" t="s">
        <v>74</v>
      </c>
      <c r="D21" s="13" t="s">
        <v>32</v>
      </c>
      <c r="E21" s="19" t="s">
        <v>57</v>
      </c>
      <c r="F21" s="14">
        <v>0.0330787037037037</v>
      </c>
      <c r="G21" s="14">
        <v>0.0330787037037037</v>
      </c>
      <c r="H21" s="13" t="str">
        <f t="shared" si="0"/>
        <v>4.30/km</v>
      </c>
      <c r="I21" s="14">
        <f t="shared" si="1"/>
        <v>0.0059490740740740684</v>
      </c>
      <c r="J21" s="14">
        <f>G21-INDEX($G$5:$G$152,MATCH(D21,$D$5:$D$152,0))</f>
        <v>0.0059490740740740684</v>
      </c>
    </row>
    <row r="22" spans="1:10" s="10" customFormat="1" ht="15" customHeight="1">
      <c r="A22" s="13">
        <v>18</v>
      </c>
      <c r="B22" s="19" t="s">
        <v>75</v>
      </c>
      <c r="C22" s="19" t="s">
        <v>76</v>
      </c>
      <c r="D22" s="13" t="s">
        <v>32</v>
      </c>
      <c r="E22" s="19" t="s">
        <v>57</v>
      </c>
      <c r="F22" s="14">
        <v>0.03380787037037037</v>
      </c>
      <c r="G22" s="14">
        <v>0.03380787037037037</v>
      </c>
      <c r="H22" s="13" t="str">
        <f t="shared" si="0"/>
        <v>4.36/km</v>
      </c>
      <c r="I22" s="14">
        <f t="shared" si="1"/>
        <v>0.006678240740740738</v>
      </c>
      <c r="J22" s="14">
        <f>G22-INDEX($G$5:$G$152,MATCH(D22,$D$5:$D$152,0))</f>
        <v>0.006678240740740738</v>
      </c>
    </row>
    <row r="23" spans="1:10" s="10" customFormat="1" ht="15" customHeight="1">
      <c r="A23" s="13">
        <v>19</v>
      </c>
      <c r="B23" s="19" t="s">
        <v>77</v>
      </c>
      <c r="C23" s="19" t="s">
        <v>78</v>
      </c>
      <c r="D23" s="13" t="s">
        <v>32</v>
      </c>
      <c r="E23" s="19" t="s">
        <v>60</v>
      </c>
      <c r="F23" s="14">
        <v>0.03454861111111111</v>
      </c>
      <c r="G23" s="14">
        <v>0.03454861111111111</v>
      </c>
      <c r="H23" s="13" t="str">
        <f t="shared" si="0"/>
        <v>4.42/km</v>
      </c>
      <c r="I23" s="14">
        <f t="shared" si="1"/>
        <v>0.007418981481481481</v>
      </c>
      <c r="J23" s="14">
        <f>G23-INDEX($G$5:$G$152,MATCH(D23,$D$5:$D$152,0))</f>
        <v>0.007418981481481481</v>
      </c>
    </row>
    <row r="24" spans="1:10" s="10" customFormat="1" ht="15" customHeight="1">
      <c r="A24" s="13">
        <v>20</v>
      </c>
      <c r="B24" s="19" t="s">
        <v>79</v>
      </c>
      <c r="C24" s="19" t="s">
        <v>80</v>
      </c>
      <c r="D24" s="13" t="s">
        <v>32</v>
      </c>
      <c r="E24" s="19" t="s">
        <v>70</v>
      </c>
      <c r="F24" s="14">
        <v>0.03466435185185185</v>
      </c>
      <c r="G24" s="14">
        <v>0.03466435185185185</v>
      </c>
      <c r="H24" s="13" t="str">
        <f t="shared" si="0"/>
        <v>4.43/km</v>
      </c>
      <c r="I24" s="14">
        <f t="shared" si="1"/>
        <v>0.007534722222222217</v>
      </c>
      <c r="J24" s="14">
        <f>G24-INDEX($G$5:$G$152,MATCH(D24,$D$5:$D$152,0))</f>
        <v>0.007534722222222217</v>
      </c>
    </row>
    <row r="25" spans="1:10" s="10" customFormat="1" ht="15" customHeight="1">
      <c r="A25" s="13">
        <v>21</v>
      </c>
      <c r="B25" s="19" t="s">
        <v>81</v>
      </c>
      <c r="C25" s="19" t="s">
        <v>22</v>
      </c>
      <c r="D25" s="13" t="s">
        <v>46</v>
      </c>
      <c r="E25" s="19" t="s">
        <v>72</v>
      </c>
      <c r="F25" s="14">
        <v>0.0346875</v>
      </c>
      <c r="G25" s="14">
        <v>0.0346875</v>
      </c>
      <c r="H25" s="13" t="str">
        <f t="shared" si="0"/>
        <v>4.43/km</v>
      </c>
      <c r="I25" s="14">
        <f t="shared" si="1"/>
        <v>0.007557870370370371</v>
      </c>
      <c r="J25" s="14">
        <f>G25-INDEX($G$5:$G$152,MATCH(D25,$D$5:$D$152,0))</f>
        <v>0.0047337962962962984</v>
      </c>
    </row>
    <row r="26" spans="1:10" s="10" customFormat="1" ht="15" customHeight="1">
      <c r="A26" s="13">
        <v>22</v>
      </c>
      <c r="B26" s="19" t="s">
        <v>82</v>
      </c>
      <c r="C26" s="19" t="s">
        <v>21</v>
      </c>
      <c r="D26" s="13" t="s">
        <v>32</v>
      </c>
      <c r="E26" s="19" t="s">
        <v>83</v>
      </c>
      <c r="F26" s="14">
        <v>0.034756944444444444</v>
      </c>
      <c r="G26" s="14">
        <v>0.034756944444444444</v>
      </c>
      <c r="H26" s="13" t="str">
        <f t="shared" si="0"/>
        <v>4.43/km</v>
      </c>
      <c r="I26" s="14">
        <f t="shared" si="1"/>
        <v>0.0076273148148148125</v>
      </c>
      <c r="J26" s="14">
        <f>G26-INDEX($G$5:$G$152,MATCH(D26,$D$5:$D$152,0))</f>
        <v>0.0076273148148148125</v>
      </c>
    </row>
    <row r="27" spans="1:10" s="10" customFormat="1" ht="15" customHeight="1">
      <c r="A27" s="13">
        <v>23</v>
      </c>
      <c r="B27" s="19" t="s">
        <v>84</v>
      </c>
      <c r="C27" s="19" t="s">
        <v>85</v>
      </c>
      <c r="D27" s="13" t="s">
        <v>53</v>
      </c>
      <c r="E27" s="19" t="s">
        <v>86</v>
      </c>
      <c r="F27" s="14">
        <v>0.03483796296296296</v>
      </c>
      <c r="G27" s="14">
        <v>0.03483796296296296</v>
      </c>
      <c r="H27" s="13" t="str">
        <f t="shared" si="0"/>
        <v>4.44/km</v>
      </c>
      <c r="I27" s="14">
        <f t="shared" si="1"/>
        <v>0.0077083333333333275</v>
      </c>
      <c r="J27" s="14">
        <f>G27-INDEX($G$5:$G$152,MATCH(D27,$D$5:$D$152,0))</f>
        <v>0.0038888888888888827</v>
      </c>
    </row>
    <row r="28" spans="1:10" s="11" customFormat="1" ht="15" customHeight="1">
      <c r="A28" s="13">
        <v>24</v>
      </c>
      <c r="B28" s="19" t="s">
        <v>87</v>
      </c>
      <c r="C28" s="19" t="s">
        <v>88</v>
      </c>
      <c r="D28" s="13" t="s">
        <v>37</v>
      </c>
      <c r="E28" s="19" t="s">
        <v>89</v>
      </c>
      <c r="F28" s="14">
        <v>0.035115740740740746</v>
      </c>
      <c r="G28" s="14">
        <v>0.035115740740740746</v>
      </c>
      <c r="H28" s="13" t="str">
        <f t="shared" si="0"/>
        <v>4.46/km</v>
      </c>
      <c r="I28" s="14">
        <f t="shared" si="1"/>
        <v>0.007986111111111114</v>
      </c>
      <c r="J28" s="14">
        <f>G28-INDEX($G$5:$G$152,MATCH(D28,$D$5:$D$152,0))</f>
        <v>0.0067592592592592635</v>
      </c>
    </row>
    <row r="29" spans="1:10" ht="15" customHeight="1">
      <c r="A29" s="13">
        <v>25</v>
      </c>
      <c r="B29" s="19" t="s">
        <v>90</v>
      </c>
      <c r="C29" s="19" t="s">
        <v>91</v>
      </c>
      <c r="D29" s="13" t="s">
        <v>53</v>
      </c>
      <c r="E29" s="19" t="s">
        <v>92</v>
      </c>
      <c r="F29" s="14">
        <v>0.035289351851851856</v>
      </c>
      <c r="G29" s="14">
        <v>0.035289351851851856</v>
      </c>
      <c r="H29" s="13" t="str">
        <f aca="true" t="shared" si="2" ref="H29:H81">TEXT(INT((HOUR(G29)*3600+MINUTE(G29)*60+SECOND(G29))/$J$3/60),"0")&amp;"."&amp;TEXT(MOD((HOUR(G29)*3600+MINUTE(G29)*60+SECOND(G29))/$J$3,60),"00")&amp;"/km"</f>
        <v>4.48/km</v>
      </c>
      <c r="I29" s="14">
        <f aca="true" t="shared" si="3" ref="I29:I81">G29-$G$5</f>
        <v>0.008159722222222224</v>
      </c>
      <c r="J29" s="14">
        <f>G29-INDEX($G$5:$G$152,MATCH(D29,$D$5:$D$152,0))</f>
        <v>0.00434027777777778</v>
      </c>
    </row>
    <row r="30" spans="1:10" ht="15" customHeight="1">
      <c r="A30" s="13">
        <v>26</v>
      </c>
      <c r="B30" s="19" t="s">
        <v>93</v>
      </c>
      <c r="C30" s="19" t="s">
        <v>94</v>
      </c>
      <c r="D30" s="13" t="s">
        <v>95</v>
      </c>
      <c r="E30" s="19" t="s">
        <v>89</v>
      </c>
      <c r="F30" s="14">
        <v>0.03534722222222222</v>
      </c>
      <c r="G30" s="14">
        <v>0.03534722222222222</v>
      </c>
      <c r="H30" s="13" t="str">
        <f t="shared" si="2"/>
        <v>4.48/km</v>
      </c>
      <c r="I30" s="14">
        <f t="shared" si="3"/>
        <v>0.008217592592592585</v>
      </c>
      <c r="J30" s="14">
        <f>G30-INDEX($G$5:$G$152,MATCH(D30,$D$5:$D$152,0))</f>
        <v>0</v>
      </c>
    </row>
    <row r="31" spans="1:10" ht="15" customHeight="1">
      <c r="A31" s="13">
        <v>27</v>
      </c>
      <c r="B31" s="19" t="s">
        <v>96</v>
      </c>
      <c r="C31" s="19" t="s">
        <v>97</v>
      </c>
      <c r="D31" s="13" t="s">
        <v>50</v>
      </c>
      <c r="E31" s="19" t="s">
        <v>86</v>
      </c>
      <c r="F31" s="14">
        <v>0.035370370370370365</v>
      </c>
      <c r="G31" s="14">
        <v>0.035370370370370365</v>
      </c>
      <c r="H31" s="13" t="str">
        <f t="shared" si="2"/>
        <v>4.48/km</v>
      </c>
      <c r="I31" s="14">
        <f t="shared" si="3"/>
        <v>0.008240740740740733</v>
      </c>
      <c r="J31" s="14">
        <f>G31-INDEX($G$5:$G$152,MATCH(D31,$D$5:$D$152,0))</f>
        <v>0.004837962962962954</v>
      </c>
    </row>
    <row r="32" spans="1:10" ht="15" customHeight="1">
      <c r="A32" s="13">
        <v>28</v>
      </c>
      <c r="B32" s="19" t="s">
        <v>98</v>
      </c>
      <c r="C32" s="19" t="s">
        <v>18</v>
      </c>
      <c r="D32" s="13" t="s">
        <v>32</v>
      </c>
      <c r="E32" s="19" t="s">
        <v>57</v>
      </c>
      <c r="F32" s="14">
        <v>0.03546296296296297</v>
      </c>
      <c r="G32" s="14">
        <v>0.03546296296296297</v>
      </c>
      <c r="H32" s="13" t="str">
        <f t="shared" si="2"/>
        <v>4.49/km</v>
      </c>
      <c r="I32" s="14">
        <f t="shared" si="3"/>
        <v>0.008333333333333335</v>
      </c>
      <c r="J32" s="14">
        <f>G32-INDEX($G$5:$G$152,MATCH(D32,$D$5:$D$152,0))</f>
        <v>0.008333333333333335</v>
      </c>
    </row>
    <row r="33" spans="1:10" ht="15" customHeight="1">
      <c r="A33" s="13">
        <v>29</v>
      </c>
      <c r="B33" s="19" t="s">
        <v>99</v>
      </c>
      <c r="C33" s="19" t="s">
        <v>100</v>
      </c>
      <c r="D33" s="13" t="s">
        <v>53</v>
      </c>
      <c r="E33" s="19" t="s">
        <v>101</v>
      </c>
      <c r="F33" s="14">
        <v>0.03553240740740741</v>
      </c>
      <c r="G33" s="14">
        <v>0.03553240740740741</v>
      </c>
      <c r="H33" s="13" t="str">
        <f t="shared" si="2"/>
        <v>4.50/km</v>
      </c>
      <c r="I33" s="14">
        <f t="shared" si="3"/>
        <v>0.008402777777777776</v>
      </c>
      <c r="J33" s="14">
        <f>G33-INDEX($G$5:$G$152,MATCH(D33,$D$5:$D$152,0))</f>
        <v>0.004583333333333332</v>
      </c>
    </row>
    <row r="34" spans="1:10" ht="15" customHeight="1">
      <c r="A34" s="13">
        <v>30</v>
      </c>
      <c r="B34" s="19" t="s">
        <v>102</v>
      </c>
      <c r="C34" s="19" t="s">
        <v>20</v>
      </c>
      <c r="D34" s="13" t="s">
        <v>37</v>
      </c>
      <c r="E34" s="19" t="s">
        <v>43</v>
      </c>
      <c r="F34" s="14">
        <v>0.0355787037037037</v>
      </c>
      <c r="G34" s="14">
        <v>0.0355787037037037</v>
      </c>
      <c r="H34" s="13" t="str">
        <f t="shared" si="2"/>
        <v>4.50/km</v>
      </c>
      <c r="I34" s="14">
        <f t="shared" si="3"/>
        <v>0.00844907407407407</v>
      </c>
      <c r="J34" s="14">
        <f>G34-INDEX($G$5:$G$152,MATCH(D34,$D$5:$D$152,0))</f>
        <v>0.00722222222222222</v>
      </c>
    </row>
    <row r="35" spans="1:10" ht="15" customHeight="1">
      <c r="A35" s="13">
        <v>31</v>
      </c>
      <c r="B35" s="19" t="s">
        <v>103</v>
      </c>
      <c r="C35" s="19" t="s">
        <v>104</v>
      </c>
      <c r="D35" s="13" t="s">
        <v>32</v>
      </c>
      <c r="E35" s="19" t="s">
        <v>105</v>
      </c>
      <c r="F35" s="14">
        <v>0.03582175925925926</v>
      </c>
      <c r="G35" s="14">
        <v>0.03582175925925926</v>
      </c>
      <c r="H35" s="13" t="str">
        <f t="shared" si="2"/>
        <v>4.52/km</v>
      </c>
      <c r="I35" s="14">
        <f t="shared" si="3"/>
        <v>0.00869212962962963</v>
      </c>
      <c r="J35" s="14">
        <f>G35-INDEX($G$5:$G$152,MATCH(D35,$D$5:$D$152,0))</f>
        <v>0.00869212962962963</v>
      </c>
    </row>
    <row r="36" spans="1:10" ht="15" customHeight="1">
      <c r="A36" s="13">
        <v>32</v>
      </c>
      <c r="B36" s="19" t="s">
        <v>106</v>
      </c>
      <c r="C36" s="19" t="s">
        <v>15</v>
      </c>
      <c r="D36" s="13" t="s">
        <v>42</v>
      </c>
      <c r="E36" s="19" t="s">
        <v>107</v>
      </c>
      <c r="F36" s="14">
        <v>0.035868055555555556</v>
      </c>
      <c r="G36" s="14">
        <v>0.035868055555555556</v>
      </c>
      <c r="H36" s="13" t="str">
        <f t="shared" si="2"/>
        <v>4.52/km</v>
      </c>
      <c r="I36" s="14">
        <f t="shared" si="3"/>
        <v>0.008738425925925924</v>
      </c>
      <c r="J36" s="14">
        <f>G36-INDEX($G$5:$G$152,MATCH(D36,$D$5:$D$152,0))</f>
        <v>0.00603009259259259</v>
      </c>
    </row>
    <row r="37" spans="1:10" ht="15" customHeight="1">
      <c r="A37" s="13">
        <v>33</v>
      </c>
      <c r="B37" s="19" t="s">
        <v>108</v>
      </c>
      <c r="C37" s="19" t="s">
        <v>109</v>
      </c>
      <c r="D37" s="13" t="s">
        <v>46</v>
      </c>
      <c r="E37" s="19" t="s">
        <v>43</v>
      </c>
      <c r="F37" s="14">
        <v>0.03607638888888889</v>
      </c>
      <c r="G37" s="14">
        <v>0.03607638888888889</v>
      </c>
      <c r="H37" s="13" t="str">
        <f t="shared" si="2"/>
        <v>4.54/km</v>
      </c>
      <c r="I37" s="14">
        <f t="shared" si="3"/>
        <v>0.008946759259259255</v>
      </c>
      <c r="J37" s="14">
        <f>G37-INDEX($G$5:$G$152,MATCH(D37,$D$5:$D$152,0))</f>
        <v>0.006122685185185182</v>
      </c>
    </row>
    <row r="38" spans="1:10" ht="15" customHeight="1">
      <c r="A38" s="13">
        <v>34</v>
      </c>
      <c r="B38" s="19" t="s">
        <v>110</v>
      </c>
      <c r="C38" s="19" t="s">
        <v>111</v>
      </c>
      <c r="D38" s="13" t="s">
        <v>65</v>
      </c>
      <c r="E38" s="19" t="s">
        <v>47</v>
      </c>
      <c r="F38" s="14">
        <v>0.036932870370370366</v>
      </c>
      <c r="G38" s="14">
        <v>0.036932870370370366</v>
      </c>
      <c r="H38" s="13" t="str">
        <f t="shared" si="2"/>
        <v>5.01/km</v>
      </c>
      <c r="I38" s="14">
        <f t="shared" si="3"/>
        <v>0.009803240740740734</v>
      </c>
      <c r="J38" s="14">
        <f>G38-INDEX($G$5:$G$152,MATCH(D38,$D$5:$D$152,0))</f>
        <v>0.004699074074074071</v>
      </c>
    </row>
    <row r="39" spans="1:10" ht="15" customHeight="1">
      <c r="A39" s="13">
        <v>35</v>
      </c>
      <c r="B39" s="19" t="s">
        <v>112</v>
      </c>
      <c r="C39" s="19" t="s">
        <v>113</v>
      </c>
      <c r="D39" s="13" t="s">
        <v>114</v>
      </c>
      <c r="E39" s="19" t="s">
        <v>115</v>
      </c>
      <c r="F39" s="14">
        <v>0.03699074074074074</v>
      </c>
      <c r="G39" s="14">
        <v>0.03699074074074074</v>
      </c>
      <c r="H39" s="13" t="str">
        <f t="shared" si="2"/>
        <v>5.02/km</v>
      </c>
      <c r="I39" s="14">
        <f t="shared" si="3"/>
        <v>0.009861111111111109</v>
      </c>
      <c r="J39" s="14">
        <f>G39-INDEX($G$5:$G$152,MATCH(D39,$D$5:$D$152,0))</f>
        <v>0</v>
      </c>
    </row>
    <row r="40" spans="1:10" ht="15" customHeight="1">
      <c r="A40" s="13">
        <v>36</v>
      </c>
      <c r="B40" s="19" t="s">
        <v>116</v>
      </c>
      <c r="C40" s="19" t="s">
        <v>18</v>
      </c>
      <c r="D40" s="13" t="s">
        <v>42</v>
      </c>
      <c r="E40" s="19" t="s">
        <v>57</v>
      </c>
      <c r="F40" s="14">
        <v>0.0370949074074074</v>
      </c>
      <c r="G40" s="14">
        <v>0.0370949074074074</v>
      </c>
      <c r="H40" s="13" t="str">
        <f t="shared" si="2"/>
        <v>5.02/km</v>
      </c>
      <c r="I40" s="14">
        <f t="shared" si="3"/>
        <v>0.00996527777777777</v>
      </c>
      <c r="J40" s="14">
        <f>G40-INDEX($G$5:$G$152,MATCH(D40,$D$5:$D$152,0))</f>
        <v>0.007256944444444437</v>
      </c>
    </row>
    <row r="41" spans="1:10" ht="15" customHeight="1">
      <c r="A41" s="13">
        <v>37</v>
      </c>
      <c r="B41" s="19" t="s">
        <v>44</v>
      </c>
      <c r="C41" s="19" t="s">
        <v>117</v>
      </c>
      <c r="D41" s="13" t="s">
        <v>118</v>
      </c>
      <c r="E41" s="19" t="s">
        <v>119</v>
      </c>
      <c r="F41" s="14">
        <v>0.037280092592592594</v>
      </c>
      <c r="G41" s="14">
        <v>0.037280092592592594</v>
      </c>
      <c r="H41" s="13" t="str">
        <f t="shared" si="2"/>
        <v>5.04/km</v>
      </c>
      <c r="I41" s="14">
        <f t="shared" si="3"/>
        <v>0.010150462962962962</v>
      </c>
      <c r="J41" s="14">
        <f>G41-INDEX($G$5:$G$152,MATCH(D41,$D$5:$D$152,0))</f>
        <v>0</v>
      </c>
    </row>
    <row r="42" spans="1:10" ht="15" customHeight="1">
      <c r="A42" s="13">
        <v>38</v>
      </c>
      <c r="B42" s="19" t="s">
        <v>120</v>
      </c>
      <c r="C42" s="19" t="s">
        <v>121</v>
      </c>
      <c r="D42" s="13" t="s">
        <v>46</v>
      </c>
      <c r="E42" s="19" t="s">
        <v>122</v>
      </c>
      <c r="F42" s="14">
        <v>0.03737268518518519</v>
      </c>
      <c r="G42" s="14">
        <v>0.03737268518518519</v>
      </c>
      <c r="H42" s="13" t="str">
        <f t="shared" si="2"/>
        <v>5.05/km</v>
      </c>
      <c r="I42" s="14">
        <f t="shared" si="3"/>
        <v>0.010243055555555557</v>
      </c>
      <c r="J42" s="14">
        <f>G42-INDEX($G$5:$G$152,MATCH(D42,$D$5:$D$152,0))</f>
        <v>0.007418981481481485</v>
      </c>
    </row>
    <row r="43" spans="1:10" ht="15" customHeight="1">
      <c r="A43" s="13">
        <v>39</v>
      </c>
      <c r="B43" s="19" t="s">
        <v>123</v>
      </c>
      <c r="C43" s="19" t="s">
        <v>124</v>
      </c>
      <c r="D43" s="13" t="s">
        <v>65</v>
      </c>
      <c r="E43" s="19" t="s">
        <v>86</v>
      </c>
      <c r="F43" s="14">
        <v>0.03746527777777778</v>
      </c>
      <c r="G43" s="14">
        <v>0.03746527777777778</v>
      </c>
      <c r="H43" s="13" t="str">
        <f t="shared" si="2"/>
        <v>5.05/km</v>
      </c>
      <c r="I43" s="14">
        <f t="shared" si="3"/>
        <v>0.010335648148148146</v>
      </c>
      <c r="J43" s="14">
        <f>G43-INDEX($G$5:$G$152,MATCH(D43,$D$5:$D$152,0))</f>
        <v>0.005231481481481483</v>
      </c>
    </row>
    <row r="44" spans="1:10" ht="15" customHeight="1">
      <c r="A44" s="13">
        <v>40</v>
      </c>
      <c r="B44" s="19" t="s">
        <v>125</v>
      </c>
      <c r="C44" s="19" t="s">
        <v>126</v>
      </c>
      <c r="D44" s="13" t="s">
        <v>127</v>
      </c>
      <c r="E44" s="19" t="s">
        <v>128</v>
      </c>
      <c r="F44" s="14">
        <v>0.03765046296296296</v>
      </c>
      <c r="G44" s="14">
        <v>0.03765046296296296</v>
      </c>
      <c r="H44" s="13" t="str">
        <f t="shared" si="2"/>
        <v>5.07/km</v>
      </c>
      <c r="I44" s="14">
        <f t="shared" si="3"/>
        <v>0.01052083333333333</v>
      </c>
      <c r="J44" s="14">
        <f>G44-INDEX($G$5:$G$152,MATCH(D44,$D$5:$D$152,0))</f>
        <v>0</v>
      </c>
    </row>
    <row r="45" spans="1:10" ht="15" customHeight="1">
      <c r="A45" s="13">
        <v>41</v>
      </c>
      <c r="B45" s="19" t="s">
        <v>129</v>
      </c>
      <c r="C45" s="19" t="s">
        <v>130</v>
      </c>
      <c r="D45" s="13" t="s">
        <v>50</v>
      </c>
      <c r="E45" s="19" t="s">
        <v>131</v>
      </c>
      <c r="F45" s="14">
        <v>0.03878472222222223</v>
      </c>
      <c r="G45" s="14">
        <v>0.03878472222222223</v>
      </c>
      <c r="H45" s="13" t="str">
        <f t="shared" si="2"/>
        <v>5.16/km</v>
      </c>
      <c r="I45" s="14">
        <f t="shared" si="3"/>
        <v>0.011655092592592595</v>
      </c>
      <c r="J45" s="14">
        <f>G45-INDEX($G$5:$G$152,MATCH(D45,$D$5:$D$152,0))</f>
        <v>0.008252314814814816</v>
      </c>
    </row>
    <row r="46" spans="1:10" ht="15" customHeight="1">
      <c r="A46" s="13">
        <v>42</v>
      </c>
      <c r="B46" s="19" t="s">
        <v>132</v>
      </c>
      <c r="C46" s="19" t="s">
        <v>19</v>
      </c>
      <c r="D46" s="13" t="s">
        <v>46</v>
      </c>
      <c r="E46" s="19" t="s">
        <v>105</v>
      </c>
      <c r="F46" s="14">
        <v>0.03891203703703704</v>
      </c>
      <c r="G46" s="14">
        <v>0.03891203703703704</v>
      </c>
      <c r="H46" s="13" t="str">
        <f t="shared" si="2"/>
        <v>5.17/km</v>
      </c>
      <c r="I46" s="14">
        <f t="shared" si="3"/>
        <v>0.011782407407407405</v>
      </c>
      <c r="J46" s="14">
        <f>G46-INDEX($G$5:$G$152,MATCH(D46,$D$5:$D$152,0))</f>
        <v>0.008958333333333332</v>
      </c>
    </row>
    <row r="47" spans="1:10" ht="15" customHeight="1">
      <c r="A47" s="13">
        <v>43</v>
      </c>
      <c r="B47" s="19" t="s">
        <v>133</v>
      </c>
      <c r="C47" s="19" t="s">
        <v>134</v>
      </c>
      <c r="D47" s="13" t="s">
        <v>135</v>
      </c>
      <c r="E47" s="19" t="s">
        <v>136</v>
      </c>
      <c r="F47" s="14">
        <v>0.03954861111111111</v>
      </c>
      <c r="G47" s="14">
        <v>0.03954861111111111</v>
      </c>
      <c r="H47" s="13" t="str">
        <f t="shared" si="2"/>
        <v>5.22/km</v>
      </c>
      <c r="I47" s="14">
        <f t="shared" si="3"/>
        <v>0.012418981481481479</v>
      </c>
      <c r="J47" s="14">
        <f>G47-INDEX($G$5:$G$152,MATCH(D47,$D$5:$D$152,0))</f>
        <v>0</v>
      </c>
    </row>
    <row r="48" spans="1:10" ht="15" customHeight="1">
      <c r="A48" s="13">
        <v>44</v>
      </c>
      <c r="B48" s="19" t="s">
        <v>137</v>
      </c>
      <c r="C48" s="19" t="s">
        <v>138</v>
      </c>
      <c r="D48" s="13" t="s">
        <v>118</v>
      </c>
      <c r="E48" s="19" t="s">
        <v>136</v>
      </c>
      <c r="F48" s="14">
        <v>0.03957175925925926</v>
      </c>
      <c r="G48" s="14">
        <v>0.03957175925925926</v>
      </c>
      <c r="H48" s="13" t="str">
        <f t="shared" si="2"/>
        <v>5.23/km</v>
      </c>
      <c r="I48" s="14">
        <f t="shared" si="3"/>
        <v>0.012442129629629626</v>
      </c>
      <c r="J48" s="14">
        <f>G48-INDEX($G$5:$G$152,MATCH(D48,$D$5:$D$152,0))</f>
        <v>0.002291666666666664</v>
      </c>
    </row>
    <row r="49" spans="1:10" ht="15" customHeight="1">
      <c r="A49" s="13">
        <v>45</v>
      </c>
      <c r="B49" s="19" t="s">
        <v>139</v>
      </c>
      <c r="C49" s="19" t="s">
        <v>11</v>
      </c>
      <c r="D49" s="13" t="s">
        <v>32</v>
      </c>
      <c r="E49" s="19" t="s">
        <v>140</v>
      </c>
      <c r="F49" s="14">
        <v>0.03974537037037037</v>
      </c>
      <c r="G49" s="14">
        <v>0.03974537037037037</v>
      </c>
      <c r="H49" s="13" t="str">
        <f t="shared" si="2"/>
        <v>5.24/km</v>
      </c>
      <c r="I49" s="14">
        <f t="shared" si="3"/>
        <v>0.012615740740740736</v>
      </c>
      <c r="J49" s="14">
        <f>G49-INDEX($G$5:$G$152,MATCH(D49,$D$5:$D$152,0))</f>
        <v>0.012615740740740736</v>
      </c>
    </row>
    <row r="50" spans="1:10" ht="15" customHeight="1">
      <c r="A50" s="13">
        <v>46</v>
      </c>
      <c r="B50" s="19" t="s">
        <v>141</v>
      </c>
      <c r="C50" s="19" t="s">
        <v>16</v>
      </c>
      <c r="D50" s="13" t="s">
        <v>127</v>
      </c>
      <c r="E50" s="19" t="s">
        <v>128</v>
      </c>
      <c r="F50" s="14">
        <v>0.03979166666666666</v>
      </c>
      <c r="G50" s="14">
        <v>0.03979166666666666</v>
      </c>
      <c r="H50" s="13" t="str">
        <f t="shared" si="2"/>
        <v>5.24/km</v>
      </c>
      <c r="I50" s="14">
        <f t="shared" si="3"/>
        <v>0.01266203703703703</v>
      </c>
      <c r="J50" s="14">
        <f>G50-INDEX($G$5:$G$152,MATCH(D50,$D$5:$D$152,0))</f>
        <v>0.0021412037037037007</v>
      </c>
    </row>
    <row r="51" spans="1:10" ht="15" customHeight="1">
      <c r="A51" s="13">
        <v>47</v>
      </c>
      <c r="B51" s="19" t="s">
        <v>142</v>
      </c>
      <c r="C51" s="19" t="s">
        <v>19</v>
      </c>
      <c r="D51" s="13" t="s">
        <v>65</v>
      </c>
      <c r="E51" s="19" t="s">
        <v>105</v>
      </c>
      <c r="F51" s="14">
        <v>0.039872685185185185</v>
      </c>
      <c r="G51" s="14">
        <v>0.039872685185185185</v>
      </c>
      <c r="H51" s="13" t="str">
        <f t="shared" si="2"/>
        <v>5.25/km</v>
      </c>
      <c r="I51" s="14">
        <f t="shared" si="3"/>
        <v>0.012743055555555553</v>
      </c>
      <c r="J51" s="14">
        <f>G51-INDEX($G$5:$G$152,MATCH(D51,$D$5:$D$152,0))</f>
        <v>0.0076388888888888895</v>
      </c>
    </row>
    <row r="52" spans="1:10" ht="15" customHeight="1">
      <c r="A52" s="13">
        <v>48</v>
      </c>
      <c r="B52" s="19" t="s">
        <v>143</v>
      </c>
      <c r="C52" s="19" t="s">
        <v>80</v>
      </c>
      <c r="D52" s="13" t="s">
        <v>65</v>
      </c>
      <c r="E52" s="19" t="s">
        <v>70</v>
      </c>
      <c r="F52" s="14">
        <v>0.04009259259259259</v>
      </c>
      <c r="G52" s="14">
        <v>0.04009259259259259</v>
      </c>
      <c r="H52" s="13" t="str">
        <f t="shared" si="2"/>
        <v>5.27/km</v>
      </c>
      <c r="I52" s="14">
        <f t="shared" si="3"/>
        <v>0.012962962962962957</v>
      </c>
      <c r="J52" s="14">
        <f>G52-INDEX($G$5:$G$152,MATCH(D52,$D$5:$D$152,0))</f>
        <v>0.007858796296296294</v>
      </c>
    </row>
    <row r="53" spans="1:10" ht="15" customHeight="1">
      <c r="A53" s="13">
        <v>49</v>
      </c>
      <c r="B53" s="19" t="s">
        <v>144</v>
      </c>
      <c r="C53" s="19" t="s">
        <v>28</v>
      </c>
      <c r="D53" s="13" t="s">
        <v>127</v>
      </c>
      <c r="E53" s="19" t="s">
        <v>92</v>
      </c>
      <c r="F53" s="14">
        <v>0.04054398148148148</v>
      </c>
      <c r="G53" s="14">
        <v>0.04054398148148148</v>
      </c>
      <c r="H53" s="13" t="str">
        <f t="shared" si="2"/>
        <v>5.30/km</v>
      </c>
      <c r="I53" s="14">
        <f t="shared" si="3"/>
        <v>0.013414351851851847</v>
      </c>
      <c r="J53" s="14">
        <f>G53-INDEX($G$5:$G$152,MATCH(D53,$D$5:$D$152,0))</f>
        <v>0.0028935185185185175</v>
      </c>
    </row>
    <row r="54" spans="1:10" ht="15" customHeight="1">
      <c r="A54" s="13">
        <v>50</v>
      </c>
      <c r="B54" s="19" t="s">
        <v>145</v>
      </c>
      <c r="C54" s="19" t="s">
        <v>146</v>
      </c>
      <c r="D54" s="13" t="s">
        <v>46</v>
      </c>
      <c r="E54" s="19" t="s">
        <v>147</v>
      </c>
      <c r="F54" s="14">
        <v>0.04074074074074074</v>
      </c>
      <c r="G54" s="14">
        <v>0.04074074074074074</v>
      </c>
      <c r="H54" s="13" t="str">
        <f t="shared" si="2"/>
        <v>5.32/km</v>
      </c>
      <c r="I54" s="14">
        <f t="shared" si="3"/>
        <v>0.013611111111111105</v>
      </c>
      <c r="J54" s="14">
        <f>G54-INDEX($G$5:$G$152,MATCH(D54,$D$5:$D$152,0))</f>
        <v>0.010787037037037032</v>
      </c>
    </row>
    <row r="55" spans="1:10" ht="15" customHeight="1">
      <c r="A55" s="13">
        <v>51</v>
      </c>
      <c r="B55" s="19" t="s">
        <v>148</v>
      </c>
      <c r="C55" s="19" t="s">
        <v>149</v>
      </c>
      <c r="D55" s="13" t="s">
        <v>53</v>
      </c>
      <c r="E55" s="19" t="s">
        <v>70</v>
      </c>
      <c r="F55" s="14">
        <v>0.04138888888888889</v>
      </c>
      <c r="G55" s="14">
        <v>0.04138888888888889</v>
      </c>
      <c r="H55" s="13" t="str">
        <f t="shared" si="2"/>
        <v>5.37/km</v>
      </c>
      <c r="I55" s="14">
        <f t="shared" si="3"/>
        <v>0.01425925925925926</v>
      </c>
      <c r="J55" s="14">
        <f>G55-INDEX($G$5:$G$152,MATCH(D55,$D$5:$D$152,0))</f>
        <v>0.010439814814814815</v>
      </c>
    </row>
    <row r="56" spans="1:10" ht="15" customHeight="1">
      <c r="A56" s="13">
        <v>52</v>
      </c>
      <c r="B56" s="19" t="s">
        <v>150</v>
      </c>
      <c r="C56" s="19" t="s">
        <v>151</v>
      </c>
      <c r="D56" s="13" t="s">
        <v>46</v>
      </c>
      <c r="E56" s="19" t="s">
        <v>105</v>
      </c>
      <c r="F56" s="14">
        <v>0.0415625</v>
      </c>
      <c r="G56" s="14">
        <v>0.0415625</v>
      </c>
      <c r="H56" s="13" t="str">
        <f t="shared" si="2"/>
        <v>5.39/km</v>
      </c>
      <c r="I56" s="14">
        <f t="shared" si="3"/>
        <v>0.01443287037037037</v>
      </c>
      <c r="J56" s="14">
        <f>G56-INDEX($G$5:$G$152,MATCH(D56,$D$5:$D$152,0))</f>
        <v>0.011608796296296298</v>
      </c>
    </row>
    <row r="57" spans="1:10" ht="15" customHeight="1">
      <c r="A57" s="13">
        <v>53</v>
      </c>
      <c r="B57" s="19" t="s">
        <v>152</v>
      </c>
      <c r="C57" s="19" t="s">
        <v>153</v>
      </c>
      <c r="D57" s="13" t="s">
        <v>46</v>
      </c>
      <c r="E57" s="19" t="s">
        <v>43</v>
      </c>
      <c r="F57" s="14">
        <v>0.04180555555555556</v>
      </c>
      <c r="G57" s="14">
        <v>0.04180555555555556</v>
      </c>
      <c r="H57" s="13" t="str">
        <f t="shared" si="2"/>
        <v>5.41/km</v>
      </c>
      <c r="I57" s="14">
        <f t="shared" si="3"/>
        <v>0.014675925925925929</v>
      </c>
      <c r="J57" s="14">
        <f>G57-INDEX($G$5:$G$152,MATCH(D57,$D$5:$D$152,0))</f>
        <v>0.011851851851851856</v>
      </c>
    </row>
    <row r="58" spans="1:10" ht="15" customHeight="1">
      <c r="A58" s="13">
        <v>54</v>
      </c>
      <c r="B58" s="19" t="s">
        <v>154</v>
      </c>
      <c r="C58" s="19" t="s">
        <v>109</v>
      </c>
      <c r="D58" s="13" t="s">
        <v>32</v>
      </c>
      <c r="E58" s="19" t="s">
        <v>43</v>
      </c>
      <c r="F58" s="14">
        <v>0.042199074074074076</v>
      </c>
      <c r="G58" s="14">
        <v>0.042199074074074076</v>
      </c>
      <c r="H58" s="13" t="str">
        <f t="shared" si="2"/>
        <v>5.44/km</v>
      </c>
      <c r="I58" s="14">
        <f t="shared" si="3"/>
        <v>0.015069444444444444</v>
      </c>
      <c r="J58" s="14">
        <f>G58-INDEX($G$5:$G$152,MATCH(D58,$D$5:$D$152,0))</f>
        <v>0.015069444444444444</v>
      </c>
    </row>
    <row r="59" spans="1:10" ht="15" customHeight="1">
      <c r="A59" s="13">
        <v>55</v>
      </c>
      <c r="B59" s="19" t="s">
        <v>155</v>
      </c>
      <c r="C59" s="19" t="s">
        <v>22</v>
      </c>
      <c r="D59" s="13" t="s">
        <v>32</v>
      </c>
      <c r="E59" s="19" t="s">
        <v>72</v>
      </c>
      <c r="F59" s="14">
        <v>0.04252314814814815</v>
      </c>
      <c r="G59" s="14">
        <v>0.04252314814814815</v>
      </c>
      <c r="H59" s="13" t="str">
        <f t="shared" si="2"/>
        <v>5.47/km</v>
      </c>
      <c r="I59" s="14">
        <f t="shared" si="3"/>
        <v>0.015393518518518518</v>
      </c>
      <c r="J59" s="14">
        <f>G59-INDEX($G$5:$G$152,MATCH(D59,$D$5:$D$152,0))</f>
        <v>0.015393518518518518</v>
      </c>
    </row>
    <row r="60" spans="1:10" ht="15" customHeight="1">
      <c r="A60" s="13">
        <v>56</v>
      </c>
      <c r="B60" s="19" t="s">
        <v>156</v>
      </c>
      <c r="C60" s="19" t="s">
        <v>157</v>
      </c>
      <c r="D60" s="13" t="s">
        <v>37</v>
      </c>
      <c r="E60" s="19" t="s">
        <v>158</v>
      </c>
      <c r="F60" s="14">
        <v>0.043472222222222225</v>
      </c>
      <c r="G60" s="14">
        <v>0.043472222222222225</v>
      </c>
      <c r="H60" s="13" t="str">
        <f t="shared" si="2"/>
        <v>5.54/km</v>
      </c>
      <c r="I60" s="14">
        <f t="shared" si="3"/>
        <v>0.016342592592592593</v>
      </c>
      <c r="J60" s="14">
        <f>G60-INDEX($G$5:$G$152,MATCH(D60,$D$5:$D$152,0))</f>
        <v>0.015115740740740742</v>
      </c>
    </row>
    <row r="61" spans="1:10" ht="15" customHeight="1">
      <c r="A61" s="13">
        <v>57</v>
      </c>
      <c r="B61" s="19" t="s">
        <v>159</v>
      </c>
      <c r="C61" s="19" t="s">
        <v>160</v>
      </c>
      <c r="D61" s="13" t="s">
        <v>32</v>
      </c>
      <c r="E61" s="19" t="s">
        <v>92</v>
      </c>
      <c r="F61" s="14">
        <v>0.0435300925925926</v>
      </c>
      <c r="G61" s="14">
        <v>0.0435300925925926</v>
      </c>
      <c r="H61" s="13" t="str">
        <f t="shared" si="2"/>
        <v>5.55/km</v>
      </c>
      <c r="I61" s="14">
        <f t="shared" si="3"/>
        <v>0.016400462962962967</v>
      </c>
      <c r="J61" s="14">
        <f>G61-INDEX($G$5:$G$152,MATCH(D61,$D$5:$D$152,0))</f>
        <v>0.016400462962962967</v>
      </c>
    </row>
    <row r="62" spans="1:10" ht="15" customHeight="1">
      <c r="A62" s="13">
        <v>58</v>
      </c>
      <c r="B62" s="19" t="s">
        <v>161</v>
      </c>
      <c r="C62" s="19" t="s">
        <v>12</v>
      </c>
      <c r="D62" s="13" t="s">
        <v>56</v>
      </c>
      <c r="E62" s="19" t="s">
        <v>43</v>
      </c>
      <c r="F62" s="14">
        <v>0.043576388888888894</v>
      </c>
      <c r="G62" s="14">
        <v>0.043576388888888894</v>
      </c>
      <c r="H62" s="13" t="str">
        <f t="shared" si="2"/>
        <v>5.55/km</v>
      </c>
      <c r="I62" s="14">
        <f t="shared" si="3"/>
        <v>0.01644675925925926</v>
      </c>
      <c r="J62" s="14">
        <f>G62-INDEX($G$5:$G$152,MATCH(D62,$D$5:$D$152,0))</f>
        <v>0.012395833333333339</v>
      </c>
    </row>
    <row r="63" spans="1:10" ht="15" customHeight="1">
      <c r="A63" s="13">
        <v>59</v>
      </c>
      <c r="B63" s="19" t="s">
        <v>133</v>
      </c>
      <c r="C63" s="19" t="s">
        <v>162</v>
      </c>
      <c r="D63" s="13" t="s">
        <v>95</v>
      </c>
      <c r="E63" s="19" t="s">
        <v>136</v>
      </c>
      <c r="F63" s="14">
        <v>0.04414351851851852</v>
      </c>
      <c r="G63" s="14">
        <v>0.04414351851851852</v>
      </c>
      <c r="H63" s="13" t="str">
        <f t="shared" si="2"/>
        <v>5.60/km</v>
      </c>
      <c r="I63" s="14">
        <f t="shared" si="3"/>
        <v>0.017013888888888887</v>
      </c>
      <c r="J63" s="14">
        <f>G63-INDEX($G$5:$G$152,MATCH(D63,$D$5:$D$152,0))</f>
        <v>0.008796296296296302</v>
      </c>
    </row>
    <row r="64" spans="1:10" ht="15" customHeight="1">
      <c r="A64" s="13">
        <v>60</v>
      </c>
      <c r="B64" s="19" t="s">
        <v>163</v>
      </c>
      <c r="C64" s="19" t="s">
        <v>20</v>
      </c>
      <c r="D64" s="13" t="s">
        <v>46</v>
      </c>
      <c r="E64" s="19" t="s">
        <v>43</v>
      </c>
      <c r="F64" s="14">
        <v>0.04414351851851852</v>
      </c>
      <c r="G64" s="14">
        <v>0.04414351851851852</v>
      </c>
      <c r="H64" s="13" t="str">
        <f t="shared" si="2"/>
        <v>5.60/km</v>
      </c>
      <c r="I64" s="14">
        <f t="shared" si="3"/>
        <v>0.017013888888888887</v>
      </c>
      <c r="J64" s="14">
        <f>G64-INDEX($G$5:$G$152,MATCH(D64,$D$5:$D$152,0))</f>
        <v>0.014189814814814815</v>
      </c>
    </row>
    <row r="65" spans="1:10" ht="15" customHeight="1">
      <c r="A65" s="13">
        <v>61</v>
      </c>
      <c r="B65" s="19" t="s">
        <v>164</v>
      </c>
      <c r="C65" s="19" t="s">
        <v>17</v>
      </c>
      <c r="D65" s="13" t="s">
        <v>118</v>
      </c>
      <c r="E65" s="19" t="s">
        <v>92</v>
      </c>
      <c r="F65" s="14">
        <v>0.04431712962962963</v>
      </c>
      <c r="G65" s="14">
        <v>0.04431712962962963</v>
      </c>
      <c r="H65" s="13" t="str">
        <f t="shared" si="2"/>
        <v>6.01/km</v>
      </c>
      <c r="I65" s="14">
        <f t="shared" si="3"/>
        <v>0.017187499999999998</v>
      </c>
      <c r="J65" s="14">
        <f>G65-INDEX($G$5:$G$152,MATCH(D65,$D$5:$D$152,0))</f>
        <v>0.007037037037037036</v>
      </c>
    </row>
    <row r="66" spans="1:10" ht="15" customHeight="1">
      <c r="A66" s="13">
        <v>62</v>
      </c>
      <c r="B66" s="19" t="s">
        <v>165</v>
      </c>
      <c r="C66" s="19" t="s">
        <v>25</v>
      </c>
      <c r="D66" s="13" t="s">
        <v>166</v>
      </c>
      <c r="E66" s="19" t="s">
        <v>57</v>
      </c>
      <c r="F66" s="14">
        <v>0.04476851851851852</v>
      </c>
      <c r="G66" s="14">
        <v>0.04476851851851852</v>
      </c>
      <c r="H66" s="13" t="str">
        <f t="shared" si="2"/>
        <v>6.05/km</v>
      </c>
      <c r="I66" s="14">
        <f t="shared" si="3"/>
        <v>0.017638888888888888</v>
      </c>
      <c r="J66" s="14">
        <f>G66-INDEX($G$5:$G$152,MATCH(D66,$D$5:$D$152,0))</f>
        <v>0</v>
      </c>
    </row>
    <row r="67" spans="1:10" ht="15" customHeight="1">
      <c r="A67" s="13">
        <v>63</v>
      </c>
      <c r="B67" s="19" t="s">
        <v>102</v>
      </c>
      <c r="C67" s="19" t="s">
        <v>24</v>
      </c>
      <c r="D67" s="13" t="s">
        <v>127</v>
      </c>
      <c r="E67" s="19" t="s">
        <v>57</v>
      </c>
      <c r="F67" s="14">
        <v>0.04476851851851852</v>
      </c>
      <c r="G67" s="14">
        <v>0.04476851851851852</v>
      </c>
      <c r="H67" s="13" t="str">
        <f t="shared" si="2"/>
        <v>6.05/km</v>
      </c>
      <c r="I67" s="14">
        <f t="shared" si="3"/>
        <v>0.017638888888888888</v>
      </c>
      <c r="J67" s="14">
        <f>G67-INDEX($G$5:$G$152,MATCH(D67,$D$5:$D$152,0))</f>
        <v>0.007118055555555558</v>
      </c>
    </row>
    <row r="68" spans="1:10" ht="15" customHeight="1">
      <c r="A68" s="13">
        <v>64</v>
      </c>
      <c r="B68" s="19" t="s">
        <v>167</v>
      </c>
      <c r="C68" s="19" t="s">
        <v>168</v>
      </c>
      <c r="D68" s="13" t="s">
        <v>127</v>
      </c>
      <c r="E68" s="19" t="s">
        <v>57</v>
      </c>
      <c r="F68" s="14">
        <v>0.04505787037037037</v>
      </c>
      <c r="G68" s="14">
        <v>0.04505787037037037</v>
      </c>
      <c r="H68" s="13" t="str">
        <f t="shared" si="2"/>
        <v>6.07/km</v>
      </c>
      <c r="I68" s="14">
        <f t="shared" si="3"/>
        <v>0.01792824074074074</v>
      </c>
      <c r="J68" s="14">
        <f>G68-INDEX($G$5:$G$152,MATCH(D68,$D$5:$D$152,0))</f>
        <v>0.007407407407407411</v>
      </c>
    </row>
    <row r="69" spans="1:10" ht="15" customHeight="1">
      <c r="A69" s="13">
        <v>65</v>
      </c>
      <c r="B69" s="19" t="s">
        <v>169</v>
      </c>
      <c r="C69" s="19" t="s">
        <v>170</v>
      </c>
      <c r="D69" s="13" t="s">
        <v>53</v>
      </c>
      <c r="E69" s="19" t="s">
        <v>171</v>
      </c>
      <c r="F69" s="14">
        <v>0.04695601851851852</v>
      </c>
      <c r="G69" s="14">
        <v>0.04695601851851852</v>
      </c>
      <c r="H69" s="13" t="str">
        <f t="shared" si="2"/>
        <v>6.23/km</v>
      </c>
      <c r="I69" s="14">
        <f t="shared" si="3"/>
        <v>0.01982638888888889</v>
      </c>
      <c r="J69" s="14">
        <f>G69-INDEX($G$5:$G$152,MATCH(D69,$D$5:$D$152,0))</f>
        <v>0.016006944444444445</v>
      </c>
    </row>
    <row r="70" spans="1:10" ht="15" customHeight="1">
      <c r="A70" s="13">
        <v>66</v>
      </c>
      <c r="B70" s="19" t="s">
        <v>172</v>
      </c>
      <c r="C70" s="19" t="s">
        <v>173</v>
      </c>
      <c r="D70" s="13" t="s">
        <v>46</v>
      </c>
      <c r="E70" s="19" t="s">
        <v>174</v>
      </c>
      <c r="F70" s="14">
        <v>0.04701388888888889</v>
      </c>
      <c r="G70" s="14">
        <v>0.04701388888888889</v>
      </c>
      <c r="H70" s="13" t="str">
        <f t="shared" si="2"/>
        <v>6.23/km</v>
      </c>
      <c r="I70" s="14">
        <f t="shared" si="3"/>
        <v>0.019884259259259258</v>
      </c>
      <c r="J70" s="14">
        <f>G70-INDEX($G$5:$G$152,MATCH(D70,$D$5:$D$152,0))</f>
        <v>0.017060185185185185</v>
      </c>
    </row>
    <row r="71" spans="1:10" ht="15" customHeight="1">
      <c r="A71" s="13">
        <v>67</v>
      </c>
      <c r="B71" s="19" t="s">
        <v>175</v>
      </c>
      <c r="C71" s="19" t="s">
        <v>176</v>
      </c>
      <c r="D71" s="13" t="s">
        <v>177</v>
      </c>
      <c r="E71" s="19" t="s">
        <v>70</v>
      </c>
      <c r="F71" s="14">
        <v>0.04787037037037037</v>
      </c>
      <c r="G71" s="14">
        <v>0.04787037037037037</v>
      </c>
      <c r="H71" s="13" t="str">
        <f t="shared" si="2"/>
        <v>6.30/km</v>
      </c>
      <c r="I71" s="14">
        <f t="shared" si="3"/>
        <v>0.020740740740740737</v>
      </c>
      <c r="J71" s="14">
        <f>G71-INDEX($G$5:$G$152,MATCH(D71,$D$5:$D$152,0))</f>
        <v>0</v>
      </c>
    </row>
    <row r="72" spans="1:10" ht="15" customHeight="1">
      <c r="A72" s="13">
        <v>68</v>
      </c>
      <c r="B72" s="19" t="s">
        <v>178</v>
      </c>
      <c r="C72" s="19" t="s">
        <v>179</v>
      </c>
      <c r="D72" s="13" t="s">
        <v>37</v>
      </c>
      <c r="E72" s="19" t="s">
        <v>180</v>
      </c>
      <c r="F72" s="14">
        <v>0.048240740740740744</v>
      </c>
      <c r="G72" s="14">
        <v>0.048240740740740744</v>
      </c>
      <c r="H72" s="13" t="str">
        <f t="shared" si="2"/>
        <v>6.33/km</v>
      </c>
      <c r="I72" s="14">
        <f t="shared" si="3"/>
        <v>0.021111111111111112</v>
      </c>
      <c r="J72" s="14">
        <f>G72-INDEX($G$5:$G$152,MATCH(D72,$D$5:$D$152,0))</f>
        <v>0.01988425925925926</v>
      </c>
    </row>
    <row r="73" spans="1:10" ht="15" customHeight="1">
      <c r="A73" s="13">
        <v>69</v>
      </c>
      <c r="B73" s="19" t="s">
        <v>181</v>
      </c>
      <c r="C73" s="19" t="s">
        <v>12</v>
      </c>
      <c r="D73" s="13" t="s">
        <v>46</v>
      </c>
      <c r="E73" s="19" t="s">
        <v>43</v>
      </c>
      <c r="F73" s="14">
        <v>0.048518518518518516</v>
      </c>
      <c r="G73" s="14">
        <v>0.048518518518518516</v>
      </c>
      <c r="H73" s="13" t="str">
        <f t="shared" si="2"/>
        <v>6.35/km</v>
      </c>
      <c r="I73" s="14">
        <f t="shared" si="3"/>
        <v>0.021388888888888884</v>
      </c>
      <c r="J73" s="14">
        <f>G73-INDEX($G$5:$G$152,MATCH(D73,$D$5:$D$152,0))</f>
        <v>0.018564814814814812</v>
      </c>
    </row>
    <row r="74" spans="1:10" ht="15" customHeight="1">
      <c r="A74" s="13">
        <v>70</v>
      </c>
      <c r="B74" s="19" t="s">
        <v>182</v>
      </c>
      <c r="C74" s="19" t="s">
        <v>183</v>
      </c>
      <c r="D74" s="13" t="s">
        <v>42</v>
      </c>
      <c r="E74" s="19" t="s">
        <v>180</v>
      </c>
      <c r="F74" s="14">
        <v>0.04971064814814815</v>
      </c>
      <c r="G74" s="14">
        <v>0.04971064814814815</v>
      </c>
      <c r="H74" s="13" t="str">
        <f t="shared" si="2"/>
        <v>6.45/km</v>
      </c>
      <c r="I74" s="14">
        <f t="shared" si="3"/>
        <v>0.022581018518518518</v>
      </c>
      <c r="J74" s="14">
        <f>G74-INDEX($G$5:$G$152,MATCH(D74,$D$5:$D$152,0))</f>
        <v>0.019872685185185184</v>
      </c>
    </row>
    <row r="75" spans="1:10" ht="15" customHeight="1">
      <c r="A75" s="13">
        <v>71</v>
      </c>
      <c r="B75" s="19" t="s">
        <v>102</v>
      </c>
      <c r="C75" s="19" t="s">
        <v>184</v>
      </c>
      <c r="D75" s="13" t="s">
        <v>53</v>
      </c>
      <c r="E75" s="19" t="s">
        <v>57</v>
      </c>
      <c r="F75" s="14">
        <v>0.05033564814814815</v>
      </c>
      <c r="G75" s="14">
        <v>0.05033564814814815</v>
      </c>
      <c r="H75" s="13" t="str">
        <f t="shared" si="2"/>
        <v>6.50/km</v>
      </c>
      <c r="I75" s="14">
        <f t="shared" si="3"/>
        <v>0.023206018518518518</v>
      </c>
      <c r="J75" s="14">
        <f>G75-INDEX($G$5:$G$152,MATCH(D75,$D$5:$D$152,0))</f>
        <v>0.019386574074074073</v>
      </c>
    </row>
    <row r="76" spans="1:10" ht="15" customHeight="1">
      <c r="A76" s="13">
        <v>72</v>
      </c>
      <c r="B76" s="19" t="s">
        <v>185</v>
      </c>
      <c r="C76" s="19" t="s">
        <v>109</v>
      </c>
      <c r="D76" s="13" t="s">
        <v>37</v>
      </c>
      <c r="E76" s="19" t="s">
        <v>43</v>
      </c>
      <c r="F76" s="14">
        <v>0.051284722222222225</v>
      </c>
      <c r="G76" s="14">
        <v>0.051284722222222225</v>
      </c>
      <c r="H76" s="13" t="str">
        <f t="shared" si="2"/>
        <v>6.58/km</v>
      </c>
      <c r="I76" s="14">
        <f t="shared" si="3"/>
        <v>0.024155092592592593</v>
      </c>
      <c r="J76" s="14">
        <f>G76-INDEX($G$5:$G$152,MATCH(D76,$D$5:$D$152,0))</f>
        <v>0.022928240740740742</v>
      </c>
    </row>
    <row r="77" spans="1:10" ht="15" customHeight="1">
      <c r="A77" s="13">
        <v>73</v>
      </c>
      <c r="B77" s="19" t="s">
        <v>186</v>
      </c>
      <c r="C77" s="19" t="s">
        <v>12</v>
      </c>
      <c r="D77" s="13" t="s">
        <v>46</v>
      </c>
      <c r="E77" s="19" t="s">
        <v>43</v>
      </c>
      <c r="F77" s="14">
        <v>0.05278935185185185</v>
      </c>
      <c r="G77" s="14">
        <v>0.05278935185185185</v>
      </c>
      <c r="H77" s="13" t="str">
        <f t="shared" si="2"/>
        <v>7.10/km</v>
      </c>
      <c r="I77" s="14">
        <f t="shared" si="3"/>
        <v>0.02565972222222222</v>
      </c>
      <c r="J77" s="14">
        <f>G77-INDEX($G$5:$G$152,MATCH(D77,$D$5:$D$152,0))</f>
        <v>0.022835648148148147</v>
      </c>
    </row>
    <row r="78" spans="1:10" ht="15" customHeight="1">
      <c r="A78" s="13">
        <v>74</v>
      </c>
      <c r="B78" s="19" t="s">
        <v>187</v>
      </c>
      <c r="C78" s="19" t="s">
        <v>188</v>
      </c>
      <c r="D78" s="13" t="s">
        <v>189</v>
      </c>
      <c r="E78" s="19" t="s">
        <v>180</v>
      </c>
      <c r="F78" s="14">
        <v>0.05362268518518518</v>
      </c>
      <c r="G78" s="14">
        <v>0.05362268518518518</v>
      </c>
      <c r="H78" s="13" t="str">
        <f t="shared" si="2"/>
        <v>7.17/km</v>
      </c>
      <c r="I78" s="14">
        <f t="shared" si="3"/>
        <v>0.02649305555555555</v>
      </c>
      <c r="J78" s="14">
        <f>G78-INDEX($G$5:$G$152,MATCH(D78,$D$5:$D$152,0))</f>
        <v>0</v>
      </c>
    </row>
    <row r="79" spans="1:10" ht="15" customHeight="1">
      <c r="A79" s="13">
        <v>75</v>
      </c>
      <c r="B79" s="19" t="s">
        <v>190</v>
      </c>
      <c r="C79" s="19" t="s">
        <v>191</v>
      </c>
      <c r="D79" s="13" t="s">
        <v>192</v>
      </c>
      <c r="E79" s="19" t="s">
        <v>43</v>
      </c>
      <c r="F79" s="14">
        <v>0.053831018518518514</v>
      </c>
      <c r="G79" s="14">
        <v>0.053831018518518514</v>
      </c>
      <c r="H79" s="13" t="str">
        <f t="shared" si="2"/>
        <v>7.19/km</v>
      </c>
      <c r="I79" s="14">
        <f t="shared" si="3"/>
        <v>0.026701388888888882</v>
      </c>
      <c r="J79" s="14">
        <f>G79-INDEX($G$5:$G$152,MATCH(D79,$D$5:$D$152,0))</f>
        <v>0</v>
      </c>
    </row>
    <row r="80" spans="1:10" ht="15" customHeight="1">
      <c r="A80" s="13">
        <v>76</v>
      </c>
      <c r="B80" s="19" t="s">
        <v>187</v>
      </c>
      <c r="C80" s="19" t="s">
        <v>29</v>
      </c>
      <c r="D80" s="13" t="s">
        <v>46</v>
      </c>
      <c r="E80" s="19" t="s">
        <v>180</v>
      </c>
      <c r="F80" s="14">
        <v>0.055636574074074074</v>
      </c>
      <c r="G80" s="14">
        <v>0.055636574074074074</v>
      </c>
      <c r="H80" s="13" t="str">
        <f t="shared" si="2"/>
        <v>7.33/km</v>
      </c>
      <c r="I80" s="14">
        <f t="shared" si="3"/>
        <v>0.028506944444444442</v>
      </c>
      <c r="J80" s="14">
        <f>G80-INDEX($G$5:$G$152,MATCH(D80,$D$5:$D$152,0))</f>
        <v>0.02568287037037037</v>
      </c>
    </row>
    <row r="81" spans="1:10" ht="15" customHeight="1">
      <c r="A81" s="17">
        <v>77</v>
      </c>
      <c r="B81" s="20" t="s">
        <v>193</v>
      </c>
      <c r="C81" s="20" t="s">
        <v>176</v>
      </c>
      <c r="D81" s="17" t="s">
        <v>166</v>
      </c>
      <c r="E81" s="20" t="s">
        <v>70</v>
      </c>
      <c r="F81" s="16">
        <v>0.05572916666666666</v>
      </c>
      <c r="G81" s="16">
        <v>0.05572916666666666</v>
      </c>
      <c r="H81" s="17" t="str">
        <f t="shared" si="2"/>
        <v>7.34/km</v>
      </c>
      <c r="I81" s="16">
        <f t="shared" si="3"/>
        <v>0.02859953703703703</v>
      </c>
      <c r="J81" s="16">
        <f>G81-INDEX($G$5:$G$152,MATCH(D81,$D$5:$D$152,0))</f>
        <v>0.010960648148148143</v>
      </c>
    </row>
  </sheetData>
  <sheetProtection/>
  <autoFilter ref="A4:J8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Maratonina delle Fragole</v>
      </c>
      <c r="B1" s="29"/>
      <c r="C1" s="30"/>
    </row>
    <row r="2" spans="1:3" ht="24" customHeight="1">
      <c r="A2" s="26" t="str">
        <f>Individuale!A2</f>
        <v> </v>
      </c>
      <c r="B2" s="26"/>
      <c r="C2" s="26"/>
    </row>
    <row r="3" spans="1:3" ht="24" customHeight="1">
      <c r="A3" s="31" t="str">
        <f>Individuale!A3</f>
        <v>Genzano (RM) Italia - Domenica 08/06/2014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43</v>
      </c>
      <c r="C5" s="23">
        <v>13</v>
      </c>
    </row>
    <row r="6" spans="1:3" ht="15" customHeight="1">
      <c r="A6" s="13">
        <v>2</v>
      </c>
      <c r="B6" s="19" t="s">
        <v>57</v>
      </c>
      <c r="C6" s="21">
        <v>9</v>
      </c>
    </row>
    <row r="7" spans="1:3" ht="15" customHeight="1">
      <c r="A7" s="13">
        <v>3</v>
      </c>
      <c r="B7" s="19" t="s">
        <v>70</v>
      </c>
      <c r="C7" s="21">
        <v>6</v>
      </c>
    </row>
    <row r="8" spans="1:3" ht="15" customHeight="1">
      <c r="A8" s="13">
        <v>4</v>
      </c>
      <c r="B8" s="19" t="s">
        <v>92</v>
      </c>
      <c r="C8" s="21">
        <v>4</v>
      </c>
    </row>
    <row r="9" spans="1:3" ht="15" customHeight="1">
      <c r="A9" s="13">
        <v>5</v>
      </c>
      <c r="B9" s="19" t="s">
        <v>105</v>
      </c>
      <c r="C9" s="21">
        <v>4</v>
      </c>
    </row>
    <row r="10" spans="1:3" ht="15" customHeight="1">
      <c r="A10" s="13">
        <v>6</v>
      </c>
      <c r="B10" s="19" t="s">
        <v>180</v>
      </c>
      <c r="C10" s="21">
        <v>4</v>
      </c>
    </row>
    <row r="11" spans="1:3" ht="15" customHeight="1">
      <c r="A11" s="13">
        <v>7</v>
      </c>
      <c r="B11" s="19" t="s">
        <v>136</v>
      </c>
      <c r="C11" s="21">
        <v>3</v>
      </c>
    </row>
    <row r="12" spans="1:3" ht="15" customHeight="1">
      <c r="A12" s="13">
        <v>8</v>
      </c>
      <c r="B12" s="19" t="s">
        <v>72</v>
      </c>
      <c r="C12" s="21">
        <v>3</v>
      </c>
    </row>
    <row r="13" spans="1:3" ht="15" customHeight="1">
      <c r="A13" s="13">
        <v>9</v>
      </c>
      <c r="B13" s="19" t="s">
        <v>47</v>
      </c>
      <c r="C13" s="21">
        <v>3</v>
      </c>
    </row>
    <row r="14" spans="1:3" ht="15" customHeight="1">
      <c r="A14" s="13">
        <v>10</v>
      </c>
      <c r="B14" s="19" t="s">
        <v>86</v>
      </c>
      <c r="C14" s="21">
        <v>3</v>
      </c>
    </row>
    <row r="15" spans="1:3" ht="15" customHeight="1">
      <c r="A15" s="13">
        <v>11</v>
      </c>
      <c r="B15" s="19" t="s">
        <v>60</v>
      </c>
      <c r="C15" s="21">
        <v>2</v>
      </c>
    </row>
    <row r="16" spans="1:3" ht="15" customHeight="1">
      <c r="A16" s="13">
        <v>12</v>
      </c>
      <c r="B16" s="19" t="s">
        <v>33</v>
      </c>
      <c r="C16" s="21">
        <v>2</v>
      </c>
    </row>
    <row r="17" spans="1:3" ht="15" customHeight="1">
      <c r="A17" s="13">
        <v>13</v>
      </c>
      <c r="B17" s="19" t="s">
        <v>89</v>
      </c>
      <c r="C17" s="21">
        <v>2</v>
      </c>
    </row>
    <row r="18" spans="1:3" ht="15" customHeight="1">
      <c r="A18" s="13">
        <v>14</v>
      </c>
      <c r="B18" s="19" t="s">
        <v>128</v>
      </c>
      <c r="C18" s="21">
        <v>2</v>
      </c>
    </row>
    <row r="19" spans="1:3" ht="15" customHeight="1">
      <c r="A19" s="13">
        <v>15</v>
      </c>
      <c r="B19" s="19" t="s">
        <v>158</v>
      </c>
      <c r="C19" s="21">
        <v>1</v>
      </c>
    </row>
    <row r="20" spans="1:3" ht="15" customHeight="1">
      <c r="A20" s="13">
        <v>16</v>
      </c>
      <c r="B20" s="19" t="s">
        <v>115</v>
      </c>
      <c r="C20" s="21">
        <v>1</v>
      </c>
    </row>
    <row r="21" spans="1:3" ht="15" customHeight="1">
      <c r="A21" s="13">
        <v>17</v>
      </c>
      <c r="B21" s="19" t="s">
        <v>140</v>
      </c>
      <c r="C21" s="21">
        <v>1</v>
      </c>
    </row>
    <row r="22" spans="1:3" ht="15" customHeight="1">
      <c r="A22" s="13">
        <v>18</v>
      </c>
      <c r="B22" s="19" t="s">
        <v>174</v>
      </c>
      <c r="C22" s="21">
        <v>1</v>
      </c>
    </row>
    <row r="23" spans="1:3" ht="15" customHeight="1">
      <c r="A23" s="13">
        <v>19</v>
      </c>
      <c r="B23" s="19" t="s">
        <v>35</v>
      </c>
      <c r="C23" s="21">
        <v>1</v>
      </c>
    </row>
    <row r="24" spans="1:3" ht="15" customHeight="1">
      <c r="A24" s="13">
        <v>20</v>
      </c>
      <c r="B24" s="19" t="s">
        <v>131</v>
      </c>
      <c r="C24" s="21">
        <v>1</v>
      </c>
    </row>
    <row r="25" spans="1:3" ht="15" customHeight="1">
      <c r="A25" s="13">
        <v>21</v>
      </c>
      <c r="B25" s="19" t="s">
        <v>54</v>
      </c>
      <c r="C25" s="21">
        <v>1</v>
      </c>
    </row>
    <row r="26" spans="1:3" ht="15" customHeight="1">
      <c r="A26" s="13">
        <v>22</v>
      </c>
      <c r="B26" s="19" t="s">
        <v>66</v>
      </c>
      <c r="C26" s="21">
        <v>1</v>
      </c>
    </row>
    <row r="27" spans="1:3" ht="15" customHeight="1">
      <c r="A27" s="13">
        <v>23</v>
      </c>
      <c r="B27" s="19" t="s">
        <v>83</v>
      </c>
      <c r="C27" s="21">
        <v>1</v>
      </c>
    </row>
    <row r="28" spans="1:3" ht="15" customHeight="1">
      <c r="A28" s="13">
        <v>24</v>
      </c>
      <c r="B28" s="19" t="s">
        <v>30</v>
      </c>
      <c r="C28" s="21">
        <v>1</v>
      </c>
    </row>
    <row r="29" spans="1:3" ht="15" customHeight="1">
      <c r="A29" s="13">
        <v>25</v>
      </c>
      <c r="B29" s="19" t="s">
        <v>101</v>
      </c>
      <c r="C29" s="21">
        <v>1</v>
      </c>
    </row>
    <row r="30" spans="1:3" ht="15" customHeight="1">
      <c r="A30" s="13">
        <v>26</v>
      </c>
      <c r="B30" s="19" t="s">
        <v>107</v>
      </c>
      <c r="C30" s="21">
        <v>1</v>
      </c>
    </row>
    <row r="31" spans="1:3" ht="12.75">
      <c r="A31" s="13">
        <v>27</v>
      </c>
      <c r="B31" s="19" t="s">
        <v>122</v>
      </c>
      <c r="C31" s="21">
        <v>1</v>
      </c>
    </row>
    <row r="32" spans="1:3" ht="12.75">
      <c r="A32" s="13">
        <v>28</v>
      </c>
      <c r="B32" s="19" t="s">
        <v>40</v>
      </c>
      <c r="C32" s="21">
        <v>1</v>
      </c>
    </row>
    <row r="33" spans="1:3" ht="12.75">
      <c r="A33" s="13">
        <v>29</v>
      </c>
      <c r="B33" s="19" t="s">
        <v>171</v>
      </c>
      <c r="C33" s="21">
        <v>1</v>
      </c>
    </row>
    <row r="34" spans="1:3" ht="12.75">
      <c r="A34" s="13">
        <v>30</v>
      </c>
      <c r="B34" s="19" t="s">
        <v>147</v>
      </c>
      <c r="C34" s="21">
        <v>1</v>
      </c>
    </row>
    <row r="35" spans="1:3" ht="12.75">
      <c r="A35" s="17">
        <v>31</v>
      </c>
      <c r="B35" s="20" t="s">
        <v>119</v>
      </c>
      <c r="C35" s="22">
        <v>1</v>
      </c>
    </row>
    <row r="36" ht="12.75">
      <c r="C36" s="2">
        <f>SUM(C5:C35)</f>
        <v>77</v>
      </c>
    </row>
  </sheetData>
  <sheetProtection/>
  <autoFilter ref="A4:C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2014-06-10T07:27:58Z</dcterms:modified>
  <cp:category/>
  <cp:version/>
  <cp:contentType/>
  <cp:contentStatus/>
</cp:coreProperties>
</file>