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'Individuale'!$A$4:$I$96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<sst xmlns="http://schemas.openxmlformats.org/spreadsheetml/2006/main" count="420" uniqueCount="224">
  <si>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</si>
  <si>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</si>
  <si>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</si>
  <si>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</si>
  <si>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</si>
  <si>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</si>
  <si>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</si>
  <si>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</si>
  <si>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</si>
  <si>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</si>
  <si>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</si>
  <si>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</si>
  <si>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</si>
  <si>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</si>
  <si>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</si>
  <si>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ANDREA</t>
  </si>
  <si>
    <t>ALESSANDRO</t>
  </si>
  <si>
    <t>MARCO</t>
  </si>
  <si>
    <t>CLAUDIO</t>
  </si>
  <si>
    <t>FRANCESCO</t>
  </si>
  <si>
    <t>STEFANO</t>
  </si>
  <si>
    <t>MAURO</t>
  </si>
  <si>
    <t>ROBERTO</t>
  </si>
  <si>
    <t>FRANCO</t>
  </si>
  <si>
    <t>MASSIMO</t>
  </si>
  <si>
    <t>MAURIZIO</t>
  </si>
  <si>
    <t>LUIGI</t>
  </si>
  <si>
    <t>GIOVANNI</t>
  </si>
  <si>
    <t>ANTONELLA</t>
  </si>
  <si>
    <t>ANTONIO</t>
  </si>
  <si>
    <t>ENRICO</t>
  </si>
  <si>
    <t>ROSSI</t>
  </si>
  <si>
    <t>DOMENICO</t>
  </si>
  <si>
    <t>MARCELLO</t>
  </si>
  <si>
    <t>VINCENZO</t>
  </si>
  <si>
    <t>SERGIO</t>
  </si>
  <si>
    <t>ANNA</t>
  </si>
  <si>
    <t>MARIANI</t>
  </si>
  <si>
    <t>DE ANGELIS</t>
  </si>
  <si>
    <t>RICCARDO</t>
  </si>
  <si>
    <t>BRUNO</t>
  </si>
  <si>
    <t>SALVATORE</t>
  </si>
  <si>
    <t>RAFFAELE</t>
  </si>
  <si>
    <t>ROSARIO</t>
  </si>
  <si>
    <t>VALENTINA</t>
  </si>
  <si>
    <t>CHIARA</t>
  </si>
  <si>
    <t>PROIETTI</t>
  </si>
  <si>
    <t>PIERO</t>
  </si>
  <si>
    <t>COLLEFERRO ATLETICA</t>
  </si>
  <si>
    <t>RENATO</t>
  </si>
  <si>
    <t>TOP RUNNERS CASTELLI ROMANI</t>
  </si>
  <si>
    <t>STEFANIA</t>
  </si>
  <si>
    <t>GIANCARLO</t>
  </si>
  <si>
    <t>GABRIELLI</t>
  </si>
  <si>
    <t>TM</t>
  </si>
  <si>
    <t>RUNNING CLUB FUTURA</t>
  </si>
  <si>
    <t>MM40</t>
  </si>
  <si>
    <t>MM35</t>
  </si>
  <si>
    <t>FARTLEK OSTIA</t>
  </si>
  <si>
    <t>MM45</t>
  </si>
  <si>
    <t>MM50</t>
  </si>
  <si>
    <t>LORENZO</t>
  </si>
  <si>
    <t>LIBERATI</t>
  </si>
  <si>
    <t>TF</t>
  </si>
  <si>
    <t>MM55</t>
  </si>
  <si>
    <t>LORETI</t>
  </si>
  <si>
    <t>ALESSIO</t>
  </si>
  <si>
    <t>MM60</t>
  </si>
  <si>
    <t>MARATHON CLUB ROMA</t>
  </si>
  <si>
    <t>MF35</t>
  </si>
  <si>
    <t>MF50</t>
  </si>
  <si>
    <t>MF45</t>
  </si>
  <si>
    <t>MM65</t>
  </si>
  <si>
    <t>DARIO</t>
  </si>
  <si>
    <t>MM70</t>
  </si>
  <si>
    <t>MF40</t>
  </si>
  <si>
    <t>TIZIANA</t>
  </si>
  <si>
    <t>TOFANI</t>
  </si>
  <si>
    <t>GIANNI</t>
  </si>
  <si>
    <t>MF55</t>
  </si>
  <si>
    <t>MM75</t>
  </si>
  <si>
    <t>LAURA</t>
  </si>
  <si>
    <t>DANIELE</t>
  </si>
  <si>
    <t>SCARSELLA</t>
  </si>
  <si>
    <t>FELICI</t>
  </si>
  <si>
    <t>ENZO</t>
  </si>
  <si>
    <t>AMBROSETTI</t>
  </si>
  <si>
    <t>FLAVIA</t>
  </si>
  <si>
    <t>DI CAPRIO</t>
  </si>
  <si>
    <t>LISI</t>
  </si>
  <si>
    <t>ATLETICA COLLEFERRO</t>
  </si>
  <si>
    <t>QUAGLIA</t>
  </si>
  <si>
    <t>TONINO</t>
  </si>
  <si>
    <t>BELL</t>
  </si>
  <si>
    <t>DAVID GRAHAM</t>
  </si>
  <si>
    <t>LBM SPORT</t>
  </si>
  <si>
    <t>TERRA</t>
  </si>
  <si>
    <t>L.A.G.O.S. DEI MARSI</t>
  </si>
  <si>
    <t>DI COSIMO</t>
  </si>
  <si>
    <t>FREE RUNNERS</t>
  </si>
  <si>
    <t>RUNNING EVOLUTION</t>
  </si>
  <si>
    <t>FARGIONE</t>
  </si>
  <si>
    <t>DANESE</t>
  </si>
  <si>
    <t>G.S. LITAL</t>
  </si>
  <si>
    <t>AMICI PARCO C. R.</t>
  </si>
  <si>
    <t>ACCIARI</t>
  </si>
  <si>
    <t>ROCCA DI PAPA</t>
  </si>
  <si>
    <t>ACCILI</t>
  </si>
  <si>
    <t>GENZANO MARATHON</t>
  </si>
  <si>
    <t>MAISANO</t>
  </si>
  <si>
    <t>PETER PAN</t>
  </si>
  <si>
    <t>BENEDETTI</t>
  </si>
  <si>
    <t>ALBERTI</t>
  </si>
  <si>
    <t>CANOTTIERI ANIENE</t>
  </si>
  <si>
    <t>FAGNANI</t>
  </si>
  <si>
    <t>DE PETRIS</t>
  </si>
  <si>
    <t>OLIMPIA ATLETICA NETTUNO</t>
  </si>
  <si>
    <t>DI SOMMA</t>
  </si>
  <si>
    <t>ATL. LA SBARRA</t>
  </si>
  <si>
    <t>SCHISANO</t>
  </si>
  <si>
    <t>ALBATROS ROMA</t>
  </si>
  <si>
    <t>SS LAZIO ATLETICA</t>
  </si>
  <si>
    <t>SCROCCA</t>
  </si>
  <si>
    <t>ILARIO</t>
  </si>
  <si>
    <t>SPORT SCENTER</t>
  </si>
  <si>
    <t>ZACCARI</t>
  </si>
  <si>
    <t>ATLETICA SCAVO 2000</t>
  </si>
  <si>
    <t>SEFERIAN</t>
  </si>
  <si>
    <t>ELVIRA</t>
  </si>
  <si>
    <t>GENTILINI</t>
  </si>
  <si>
    <t>VLADIMIRO</t>
  </si>
  <si>
    <t>SALERNO</t>
  </si>
  <si>
    <t>SILVESTRI</t>
  </si>
  <si>
    <t>POLIGRAFICO DELLO STATO</t>
  </si>
  <si>
    <t>GUSMEROLI</t>
  </si>
  <si>
    <t>ATLETICA TUSCULUM</t>
  </si>
  <si>
    <t>SANTO</t>
  </si>
  <si>
    <t>RUZZA</t>
  </si>
  <si>
    <t>IRENE</t>
  </si>
  <si>
    <t>LUNGU</t>
  </si>
  <si>
    <t>LUMINITA</t>
  </si>
  <si>
    <t>PAONE</t>
  </si>
  <si>
    <t>PAGANO</t>
  </si>
  <si>
    <t>CIALONE</t>
  </si>
  <si>
    <t>FARRIS</t>
  </si>
  <si>
    <t>LIBERTAS LANUVIO</t>
  </si>
  <si>
    <t>MORONI</t>
  </si>
  <si>
    <t>RANIERI</t>
  </si>
  <si>
    <t>PIERA</t>
  </si>
  <si>
    <t>CAT SPORT</t>
  </si>
  <si>
    <t>DI GAETANO</t>
  </si>
  <si>
    <t>MURGIA</t>
  </si>
  <si>
    <t>SILVANO MARIO</t>
  </si>
  <si>
    <t>CUCULO</t>
  </si>
  <si>
    <t>SAPRI</t>
  </si>
  <si>
    <t>FLAVIO</t>
  </si>
  <si>
    <t>MARATONA DI ROMA</t>
  </si>
  <si>
    <t>TRINCA</t>
  </si>
  <si>
    <t>PANTANO</t>
  </si>
  <si>
    <t>FERRARI</t>
  </si>
  <si>
    <t>GIACCIO</t>
  </si>
  <si>
    <t>CALCAGNA</t>
  </si>
  <si>
    <t>ROMA ROAD RUNNER</t>
  </si>
  <si>
    <t>D'ALESSANDRO</t>
  </si>
  <si>
    <t>BINI</t>
  </si>
  <si>
    <t>F35</t>
  </si>
  <si>
    <t>FANELLI</t>
  </si>
  <si>
    <t>D'AMBROSIO</t>
  </si>
  <si>
    <t>CECCHINI</t>
  </si>
  <si>
    <t>ROMANI</t>
  </si>
  <si>
    <t>DE SANCTIS</t>
  </si>
  <si>
    <t>AMATORI VILLA PAMPHILI</t>
  </si>
  <si>
    <t>FRANCIOSI</t>
  </si>
  <si>
    <t>MONIA</t>
  </si>
  <si>
    <t>DICKSON</t>
  </si>
  <si>
    <t>JAMES</t>
  </si>
  <si>
    <t>VITI</t>
  </si>
  <si>
    <t>IVANO</t>
  </si>
  <si>
    <t>BRAVETTA RUNNERS</t>
  </si>
  <si>
    <t>RAPALI</t>
  </si>
  <si>
    <t>BENITO</t>
  </si>
  <si>
    <t>OLIVASTRINI</t>
  </si>
  <si>
    <t>SCOPELLITI</t>
  </si>
  <si>
    <t>DE LUCA</t>
  </si>
  <si>
    <t>ERMANNO</t>
  </si>
  <si>
    <t>CUGINI</t>
  </si>
  <si>
    <t>ATELETICA PODISMO VELLETRI</t>
  </si>
  <si>
    <t>COLO'</t>
  </si>
  <si>
    <t>TROISI</t>
  </si>
  <si>
    <t>PODISTICA OSTIA</t>
  </si>
  <si>
    <t>FILESI</t>
  </si>
  <si>
    <t>DOMITILLA</t>
  </si>
  <si>
    <t>OLIMPIQUE MONTECOMPATRI</t>
  </si>
  <si>
    <t>D'ACUTI</t>
  </si>
  <si>
    <t>AMERIGO</t>
  </si>
  <si>
    <t>ACSI RUNNERG ACUTO</t>
  </si>
  <si>
    <t>NASONI</t>
  </si>
  <si>
    <t>VIRGINO</t>
  </si>
  <si>
    <t>ATLETICA PODISMO UISP ROMA</t>
  </si>
  <si>
    <t>MANGIN</t>
  </si>
  <si>
    <t>NATHALIE</t>
  </si>
  <si>
    <t>ATLETICA AMICIZIA FIUGGI</t>
  </si>
  <si>
    <t>SPIRITI</t>
  </si>
  <si>
    <t>PETRELLI</t>
  </si>
  <si>
    <t>MARCELLA</t>
  </si>
  <si>
    <t>BUCCIARELLI</t>
  </si>
  <si>
    <t>EDOARDO</t>
  </si>
  <si>
    <t>ATLETICA</t>
  </si>
  <si>
    <t>VITALE</t>
  </si>
  <si>
    <t>COCCIA</t>
  </si>
  <si>
    <t>VECCHI</t>
  </si>
  <si>
    <t>GRAZIA</t>
  </si>
  <si>
    <t>COLINI</t>
  </si>
  <si>
    <t>MANNA</t>
  </si>
  <si>
    <t>MANISCO</t>
  </si>
  <si>
    <t>AGLIOCCHI</t>
  </si>
  <si>
    <t>SANNIBALE</t>
  </si>
  <si>
    <t>CLIO</t>
  </si>
  <si>
    <t>SERENA</t>
  </si>
  <si>
    <t>FUCCELLO</t>
  </si>
  <si>
    <t>FRANGELLA</t>
  </si>
  <si>
    <t>ALUNNO</t>
  </si>
  <si>
    <t>Corri per CollePardo</t>
  </si>
  <si>
    <t>Colle Pardo - Ariccia (RM) Italia - Mercoledì 01/05/2013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</si>
</sst>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222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223</v>
      </c>
      <c r="B3" s="31"/>
      <c r="C3" s="31"/>
      <c r="D3" s="31"/>
      <c r="E3" s="31"/>
      <c r="F3" s="31"/>
      <c r="G3" s="31"/>
      <c r="H3" s="3" t="s">
        <v>2</v>
      </c>
      <c r="I3" s="4">
        <v>10</v>
      </c>
    </row>
    <row r="4" spans="1:9" ht="37.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7" t="s">
        <v>8</v>
      </c>
      <c r="G4" s="7" t="s">
        <v>9</v>
      </c>
      <c r="H4" s="9" t="s">
        <v>10</v>
      </c>
      <c r="I4" s="9" t="s">
        <v>11</v>
      </c>
    </row>
    <row r="5" spans="1:9" s="13" customFormat="1" ht="15" customHeight="1">
      <c r="A5" s="10">
        <v>1</v>
      </c>
      <c r="B5" s="34" t="s">
        <v>88</v>
      </c>
      <c r="C5" s="34" t="s">
        <v>82</v>
      </c>
      <c r="D5" s="35" t="s">
        <v>56</v>
      </c>
      <c r="E5" s="34" t="s">
        <v>50</v>
      </c>
      <c r="F5" s="25">
        <v>0.023842592592592596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2">
        <f aca="true" t="shared" si="1" ref="H5:H68">F5-$F$5</f>
        <v>0</v>
      </c>
      <c r="I5" s="12">
        <f>F5-INDEX($F$5:$F$96,MATCH(D5,$D$5:$D$96,0))</f>
        <v>0</v>
      </c>
    </row>
    <row r="6" spans="1:9" s="13" customFormat="1" ht="15" customHeight="1">
      <c r="A6" s="14">
        <v>2</v>
      </c>
      <c r="B6" s="36" t="s">
        <v>89</v>
      </c>
      <c r="C6" s="36" t="s">
        <v>22</v>
      </c>
      <c r="D6" s="37" t="s">
        <v>59</v>
      </c>
      <c r="E6" s="36" t="s">
        <v>90</v>
      </c>
      <c r="F6" s="26">
        <v>0.023865740740740743</v>
      </c>
      <c r="G6" s="14" t="str">
        <f t="shared" si="0"/>
        <v>3.26/km</v>
      </c>
      <c r="H6" s="16">
        <f t="shared" si="1"/>
        <v>2.314814814814714E-05</v>
      </c>
      <c r="I6" s="16">
        <f>F6-INDEX($F$5:$F$96,MATCH(D6,$D$5:$D$96,0))</f>
        <v>0</v>
      </c>
    </row>
    <row r="7" spans="1:9" s="13" customFormat="1" ht="15" customHeight="1">
      <c r="A7" s="14">
        <v>3</v>
      </c>
      <c r="B7" s="36" t="s">
        <v>91</v>
      </c>
      <c r="C7" s="36" t="s">
        <v>17</v>
      </c>
      <c r="D7" s="37" t="s">
        <v>57</v>
      </c>
      <c r="E7" s="36" t="s">
        <v>50</v>
      </c>
      <c r="F7" s="26">
        <v>0.024560185185185185</v>
      </c>
      <c r="G7" s="14" t="str">
        <f t="shared" si="0"/>
        <v>3.32/km</v>
      </c>
      <c r="H7" s="16">
        <f t="shared" si="1"/>
        <v>0.0007175925925925891</v>
      </c>
      <c r="I7" s="16">
        <f>F7-INDEX($F$5:$F$96,MATCH(D7,$D$5:$D$96,0))</f>
        <v>0</v>
      </c>
    </row>
    <row r="8" spans="1:9" s="13" customFormat="1" ht="15" customHeight="1">
      <c r="A8" s="14">
        <v>4</v>
      </c>
      <c r="B8" s="36" t="s">
        <v>84</v>
      </c>
      <c r="C8" s="36" t="s">
        <v>92</v>
      </c>
      <c r="D8" s="37" t="s">
        <v>60</v>
      </c>
      <c r="E8" s="36" t="s">
        <v>50</v>
      </c>
      <c r="F8" s="26">
        <v>0.024849537037037035</v>
      </c>
      <c r="G8" s="14" t="str">
        <f t="shared" si="0"/>
        <v>3.35/km</v>
      </c>
      <c r="H8" s="16">
        <f t="shared" si="1"/>
        <v>0.0010069444444444388</v>
      </c>
      <c r="I8" s="16">
        <f>F8-INDEX($F$5:$F$96,MATCH(D8,$D$5:$D$96,0))</f>
        <v>0</v>
      </c>
    </row>
    <row r="9" spans="1:9" s="13" customFormat="1" ht="15" customHeight="1">
      <c r="A9" s="14">
        <v>5</v>
      </c>
      <c r="B9" s="36" t="s">
        <v>93</v>
      </c>
      <c r="C9" s="36" t="s">
        <v>94</v>
      </c>
      <c r="D9" s="37" t="s">
        <v>56</v>
      </c>
      <c r="E9" s="36" t="s">
        <v>95</v>
      </c>
      <c r="F9" s="26">
        <v>0.02546296296296296</v>
      </c>
      <c r="G9" s="14" t="str">
        <f t="shared" si="0"/>
        <v>3.40/km</v>
      </c>
      <c r="H9" s="16">
        <f t="shared" si="1"/>
        <v>0.0016203703703703658</v>
      </c>
      <c r="I9" s="16">
        <f>F9-INDEX($F$5:$F$96,MATCH(D9,$D$5:$D$96,0))</f>
        <v>0.0016203703703703658</v>
      </c>
    </row>
    <row r="10" spans="1:9" s="13" customFormat="1" ht="15" customHeight="1">
      <c r="A10" s="14">
        <v>6</v>
      </c>
      <c r="B10" s="36" t="s">
        <v>96</v>
      </c>
      <c r="C10" s="36" t="s">
        <v>12</v>
      </c>
      <c r="D10" s="37" t="s">
        <v>54</v>
      </c>
      <c r="E10" s="36" t="s">
        <v>97</v>
      </c>
      <c r="F10" s="26">
        <v>0.02579861111111111</v>
      </c>
      <c r="G10" s="14" t="str">
        <f t="shared" si="0"/>
        <v>3.43/km</v>
      </c>
      <c r="H10" s="16">
        <f t="shared" si="1"/>
        <v>0.001956018518518513</v>
      </c>
      <c r="I10" s="16">
        <f>F10-INDEX($F$5:$F$96,MATCH(D10,$D$5:$D$96,0))</f>
        <v>0</v>
      </c>
    </row>
    <row r="11" spans="1:9" s="13" customFormat="1" ht="15" customHeight="1">
      <c r="A11" s="14">
        <v>7</v>
      </c>
      <c r="B11" s="36" t="s">
        <v>98</v>
      </c>
      <c r="C11" s="36" t="s">
        <v>30</v>
      </c>
      <c r="D11" s="37" t="s">
        <v>54</v>
      </c>
      <c r="E11" s="36" t="s">
        <v>99</v>
      </c>
      <c r="F11" s="26">
        <v>0.02631944444444444</v>
      </c>
      <c r="G11" s="14" t="str">
        <f t="shared" si="0"/>
        <v>3.47/km</v>
      </c>
      <c r="H11" s="16">
        <f t="shared" si="1"/>
        <v>0.0024768518518518447</v>
      </c>
      <c r="I11" s="16">
        <f>F11-INDEX($F$5:$F$96,MATCH(D11,$D$5:$D$96,0))</f>
        <v>0.0005208333333333315</v>
      </c>
    </row>
    <row r="12" spans="1:9" s="13" customFormat="1" ht="15" customHeight="1">
      <c r="A12" s="14">
        <v>8</v>
      </c>
      <c r="B12" s="36" t="s">
        <v>46</v>
      </c>
      <c r="C12" s="36" t="s">
        <v>24</v>
      </c>
      <c r="D12" s="37" t="s">
        <v>56</v>
      </c>
      <c r="E12" s="36" t="s">
        <v>100</v>
      </c>
      <c r="F12" s="26">
        <v>0.026574074074074073</v>
      </c>
      <c r="G12" s="14" t="str">
        <f t="shared" si="0"/>
        <v>3.50/km</v>
      </c>
      <c r="H12" s="16">
        <f t="shared" si="1"/>
        <v>0.002731481481481477</v>
      </c>
      <c r="I12" s="16">
        <f>F12-INDEX($F$5:$F$96,MATCH(D12,$D$5:$D$96,0))</f>
        <v>0.002731481481481477</v>
      </c>
    </row>
    <row r="13" spans="1:9" s="13" customFormat="1" ht="15" customHeight="1">
      <c r="A13" s="14">
        <v>9</v>
      </c>
      <c r="B13" s="36" t="s">
        <v>101</v>
      </c>
      <c r="C13" s="36" t="s">
        <v>34</v>
      </c>
      <c r="D13" s="37" t="s">
        <v>60</v>
      </c>
      <c r="E13" s="36" t="s">
        <v>58</v>
      </c>
      <c r="F13" s="26">
        <v>0.026909722222222224</v>
      </c>
      <c r="G13" s="14" t="str">
        <f t="shared" si="0"/>
        <v>3.53/km</v>
      </c>
      <c r="H13" s="16">
        <f t="shared" si="1"/>
        <v>0.003067129629629628</v>
      </c>
      <c r="I13" s="16">
        <f>F13-INDEX($F$5:$F$96,MATCH(D13,$D$5:$D$96,0))</f>
        <v>0.002060185185185189</v>
      </c>
    </row>
    <row r="14" spans="1:9" s="13" customFormat="1" ht="15" customHeight="1">
      <c r="A14" s="14">
        <v>10</v>
      </c>
      <c r="B14" s="36" t="s">
        <v>102</v>
      </c>
      <c r="C14" s="36" t="s">
        <v>27</v>
      </c>
      <c r="D14" s="37" t="s">
        <v>57</v>
      </c>
      <c r="E14" s="36" t="s">
        <v>103</v>
      </c>
      <c r="F14" s="26">
        <v>0.02695601851851852</v>
      </c>
      <c r="G14" s="14" t="str">
        <f t="shared" si="0"/>
        <v>3.53/km</v>
      </c>
      <c r="H14" s="16">
        <f t="shared" si="1"/>
        <v>0.0031134259259259257</v>
      </c>
      <c r="I14" s="16">
        <f>F14-INDEX($F$5:$F$96,MATCH(D14,$D$5:$D$96,0))</f>
        <v>0.0023958333333333366</v>
      </c>
    </row>
    <row r="15" spans="1:9" s="13" customFormat="1" ht="15" customHeight="1">
      <c r="A15" s="14">
        <v>11</v>
      </c>
      <c r="B15" s="36" t="s">
        <v>62</v>
      </c>
      <c r="C15" s="36" t="s">
        <v>17</v>
      </c>
      <c r="D15" s="37" t="s">
        <v>60</v>
      </c>
      <c r="E15" s="36" t="s">
        <v>104</v>
      </c>
      <c r="F15" s="26">
        <v>0.027268518518518515</v>
      </c>
      <c r="G15" s="14" t="str">
        <f t="shared" si="0"/>
        <v>3.56/km</v>
      </c>
      <c r="H15" s="16">
        <f t="shared" si="1"/>
        <v>0.003425925925925919</v>
      </c>
      <c r="I15" s="16">
        <f>F15-INDEX($F$5:$F$96,MATCH(D15,$D$5:$D$96,0))</f>
        <v>0.0024189814814814803</v>
      </c>
    </row>
    <row r="16" spans="1:9" s="13" customFormat="1" ht="15" customHeight="1">
      <c r="A16" s="14">
        <v>12</v>
      </c>
      <c r="B16" s="36" t="s">
        <v>105</v>
      </c>
      <c r="C16" s="36" t="s">
        <v>18</v>
      </c>
      <c r="D16" s="37" t="s">
        <v>64</v>
      </c>
      <c r="E16" s="36" t="s">
        <v>106</v>
      </c>
      <c r="F16" s="26">
        <v>0.027523148148148147</v>
      </c>
      <c r="G16" s="14" t="str">
        <f t="shared" si="0"/>
        <v>3.58/km</v>
      </c>
      <c r="H16" s="16">
        <f t="shared" si="1"/>
        <v>0.0036805555555555515</v>
      </c>
      <c r="I16" s="16">
        <f>F16-INDEX($F$5:$F$96,MATCH(D16,$D$5:$D$96,0))</f>
        <v>0</v>
      </c>
    </row>
    <row r="17" spans="1:9" s="13" customFormat="1" ht="15" customHeight="1">
      <c r="A17" s="14">
        <v>13</v>
      </c>
      <c r="B17" s="36" t="s">
        <v>38</v>
      </c>
      <c r="C17" s="36" t="s">
        <v>14</v>
      </c>
      <c r="D17" s="37" t="s">
        <v>60</v>
      </c>
      <c r="E17" s="36" t="s">
        <v>68</v>
      </c>
      <c r="F17" s="26">
        <v>0.027893518518518515</v>
      </c>
      <c r="G17" s="14" t="str">
        <f t="shared" si="0"/>
        <v>4.01/km</v>
      </c>
      <c r="H17" s="16">
        <f t="shared" si="1"/>
        <v>0.00405092592592592</v>
      </c>
      <c r="I17" s="16">
        <f>F17-INDEX($F$5:$F$96,MATCH(D17,$D$5:$D$96,0))</f>
        <v>0.003043981481481481</v>
      </c>
    </row>
    <row r="18" spans="1:9" s="13" customFormat="1" ht="15" customHeight="1">
      <c r="A18" s="14">
        <v>14</v>
      </c>
      <c r="B18" s="36" t="s">
        <v>107</v>
      </c>
      <c r="C18" s="36" t="s">
        <v>16</v>
      </c>
      <c r="D18" s="37" t="s">
        <v>56</v>
      </c>
      <c r="E18" s="36" t="s">
        <v>108</v>
      </c>
      <c r="F18" s="26">
        <v>0.028136574074074074</v>
      </c>
      <c r="G18" s="14" t="str">
        <f t="shared" si="0"/>
        <v>4.03/km</v>
      </c>
      <c r="H18" s="16">
        <f t="shared" si="1"/>
        <v>0.0042939814814814785</v>
      </c>
      <c r="I18" s="16">
        <f>F18-INDEX($F$5:$F$96,MATCH(D18,$D$5:$D$96,0))</f>
        <v>0.0042939814814814785</v>
      </c>
    </row>
    <row r="19" spans="1:9" s="13" customFormat="1" ht="15" customHeight="1">
      <c r="A19" s="14">
        <v>15</v>
      </c>
      <c r="B19" s="36" t="s">
        <v>109</v>
      </c>
      <c r="C19" s="36" t="s">
        <v>12</v>
      </c>
      <c r="D19" s="37" t="s">
        <v>54</v>
      </c>
      <c r="E19" s="36" t="s">
        <v>110</v>
      </c>
      <c r="F19" s="26">
        <v>0.02821759259259259</v>
      </c>
      <c r="G19" s="14" t="str">
        <f t="shared" si="0"/>
        <v>4.04/km</v>
      </c>
      <c r="H19" s="16">
        <f t="shared" si="1"/>
        <v>0.0043749999999999935</v>
      </c>
      <c r="I19" s="16">
        <f>F19-INDEX($F$5:$F$96,MATCH(D19,$D$5:$D$96,0))</f>
        <v>0.0024189814814814803</v>
      </c>
    </row>
    <row r="20" spans="1:9" s="13" customFormat="1" ht="15" customHeight="1">
      <c r="A20" s="14">
        <v>16</v>
      </c>
      <c r="B20" s="36" t="s">
        <v>111</v>
      </c>
      <c r="C20" s="36" t="s">
        <v>16</v>
      </c>
      <c r="D20" s="37" t="s">
        <v>59</v>
      </c>
      <c r="E20" s="36" t="s">
        <v>104</v>
      </c>
      <c r="F20" s="26">
        <v>0.03394675925925926</v>
      </c>
      <c r="G20" s="14" t="str">
        <f t="shared" si="0"/>
        <v>4.53/km</v>
      </c>
      <c r="H20" s="16">
        <f t="shared" si="1"/>
        <v>0.010104166666666664</v>
      </c>
      <c r="I20" s="16">
        <f>F20-INDEX($F$5:$F$96,MATCH(D20,$D$5:$D$96,0))</f>
        <v>0.010081018518518517</v>
      </c>
    </row>
    <row r="21" spans="1:9" s="13" customFormat="1" ht="15" customHeight="1">
      <c r="A21" s="14">
        <v>17</v>
      </c>
      <c r="B21" s="36" t="s">
        <v>112</v>
      </c>
      <c r="C21" s="36" t="s">
        <v>36</v>
      </c>
      <c r="D21" s="37" t="s">
        <v>63</v>
      </c>
      <c r="E21" s="36" t="s">
        <v>113</v>
      </c>
      <c r="F21" s="26">
        <v>0.028680555555555553</v>
      </c>
      <c r="G21" s="14" t="str">
        <f t="shared" si="0"/>
        <v>4.08/km</v>
      </c>
      <c r="H21" s="16">
        <f t="shared" si="1"/>
        <v>0.004837962962962957</v>
      </c>
      <c r="I21" s="16">
        <f>F21-INDEX($F$5:$F$96,MATCH(D21,$D$5:$D$96,0))</f>
        <v>0</v>
      </c>
    </row>
    <row r="22" spans="1:9" s="13" customFormat="1" ht="15" customHeight="1">
      <c r="A22" s="14">
        <v>18</v>
      </c>
      <c r="B22" s="36" t="s">
        <v>114</v>
      </c>
      <c r="C22" s="36" t="s">
        <v>19</v>
      </c>
      <c r="D22" s="37" t="s">
        <v>54</v>
      </c>
      <c r="E22" s="36" t="s">
        <v>99</v>
      </c>
      <c r="F22" s="26">
        <v>0.028703703703703703</v>
      </c>
      <c r="G22" s="14" t="str">
        <f t="shared" si="0"/>
        <v>4.08/km</v>
      </c>
      <c r="H22" s="16">
        <f t="shared" si="1"/>
        <v>0.004861111111111108</v>
      </c>
      <c r="I22" s="16">
        <f>F22-INDEX($F$5:$F$96,MATCH(D22,$D$5:$D$96,0))</f>
        <v>0.0029050925925925945</v>
      </c>
    </row>
    <row r="23" spans="1:9" s="13" customFormat="1" ht="15" customHeight="1">
      <c r="A23" s="14">
        <v>19</v>
      </c>
      <c r="B23" s="36" t="s">
        <v>115</v>
      </c>
      <c r="C23" s="36" t="s">
        <v>20</v>
      </c>
      <c r="D23" s="37" t="s">
        <v>57</v>
      </c>
      <c r="E23" s="36" t="s">
        <v>116</v>
      </c>
      <c r="F23" s="26">
        <v>0.028854166666666667</v>
      </c>
      <c r="G23" s="14" t="str">
        <f t="shared" si="0"/>
        <v>4.09/km</v>
      </c>
      <c r="H23" s="16">
        <f t="shared" si="1"/>
        <v>0.005011574074074071</v>
      </c>
      <c r="I23" s="16">
        <f>F23-INDEX($F$5:$F$96,MATCH(D23,$D$5:$D$96,0))</f>
        <v>0.004293981481481482</v>
      </c>
    </row>
    <row r="24" spans="1:9" s="13" customFormat="1" ht="15" customHeight="1">
      <c r="A24" s="14">
        <v>20</v>
      </c>
      <c r="B24" s="36" t="s">
        <v>117</v>
      </c>
      <c r="C24" s="36" t="s">
        <v>15</v>
      </c>
      <c r="D24" s="37" t="s">
        <v>54</v>
      </c>
      <c r="E24" s="36" t="s">
        <v>118</v>
      </c>
      <c r="F24" s="26">
        <v>0.028946759259259255</v>
      </c>
      <c r="G24" s="14" t="str">
        <f t="shared" si="0"/>
        <v>4.10/km</v>
      </c>
      <c r="H24" s="16">
        <f t="shared" si="1"/>
        <v>0.00510416666666666</v>
      </c>
      <c r="I24" s="16">
        <f>F24-INDEX($F$5:$F$96,MATCH(D24,$D$5:$D$96,0))</f>
        <v>0.0031481481481481464</v>
      </c>
    </row>
    <row r="25" spans="1:9" s="13" customFormat="1" ht="15" customHeight="1">
      <c r="A25" s="14">
        <v>21</v>
      </c>
      <c r="B25" s="36" t="s">
        <v>119</v>
      </c>
      <c r="C25" s="36" t="s">
        <v>19</v>
      </c>
      <c r="D25" s="37" t="s">
        <v>67</v>
      </c>
      <c r="E25" s="36" t="s">
        <v>120</v>
      </c>
      <c r="F25" s="26">
        <v>0.028969907407407406</v>
      </c>
      <c r="G25" s="14" t="str">
        <f t="shared" si="0"/>
        <v>4.10/km</v>
      </c>
      <c r="H25" s="16">
        <f t="shared" si="1"/>
        <v>0.00512731481481481</v>
      </c>
      <c r="I25" s="16">
        <f>F25-INDEX($F$5:$F$96,MATCH(D25,$D$5:$D$96,0))</f>
        <v>0</v>
      </c>
    </row>
    <row r="26" spans="1:9" s="13" customFormat="1" ht="15" customHeight="1">
      <c r="A26" s="14">
        <v>22</v>
      </c>
      <c r="B26" s="36" t="s">
        <v>65</v>
      </c>
      <c r="C26" s="36" t="s">
        <v>40</v>
      </c>
      <c r="D26" s="37" t="s">
        <v>67</v>
      </c>
      <c r="E26" s="36" t="s">
        <v>121</v>
      </c>
      <c r="F26" s="26">
        <v>0.029097222222222222</v>
      </c>
      <c r="G26" s="14" t="str">
        <f t="shared" si="0"/>
        <v>4.11/km</v>
      </c>
      <c r="H26" s="16">
        <f t="shared" si="1"/>
        <v>0.0052546296296296265</v>
      </c>
      <c r="I26" s="16">
        <f>F26-INDEX($F$5:$F$96,MATCH(D26,$D$5:$D$96,0))</f>
        <v>0.0001273148148148162</v>
      </c>
    </row>
    <row r="27" spans="1:9" s="13" customFormat="1" ht="15" customHeight="1">
      <c r="A27" s="14">
        <v>23</v>
      </c>
      <c r="B27" s="36" t="s">
        <v>122</v>
      </c>
      <c r="C27" s="36" t="s">
        <v>123</v>
      </c>
      <c r="D27" s="37" t="s">
        <v>60</v>
      </c>
      <c r="E27" s="36" t="s">
        <v>124</v>
      </c>
      <c r="F27" s="26">
        <v>0.029166666666666664</v>
      </c>
      <c r="G27" s="14" t="str">
        <f t="shared" si="0"/>
        <v>4.12/km</v>
      </c>
      <c r="H27" s="16">
        <f t="shared" si="1"/>
        <v>0.005324074074074068</v>
      </c>
      <c r="I27" s="16">
        <f>F27-INDEX($F$5:$F$96,MATCH(D27,$D$5:$D$96,0))</f>
        <v>0.004317129629629629</v>
      </c>
    </row>
    <row r="28" spans="1:9" s="17" customFormat="1" ht="15" customHeight="1">
      <c r="A28" s="14">
        <v>24</v>
      </c>
      <c r="B28" s="36" t="s">
        <v>125</v>
      </c>
      <c r="C28" s="36" t="s">
        <v>20</v>
      </c>
      <c r="D28" s="37" t="s">
        <v>59</v>
      </c>
      <c r="E28" s="36" t="s">
        <v>126</v>
      </c>
      <c r="F28" s="26">
        <v>0.029282407407407406</v>
      </c>
      <c r="G28" s="14" t="str">
        <f t="shared" si="0"/>
        <v>4.13/km</v>
      </c>
      <c r="H28" s="16">
        <f t="shared" si="1"/>
        <v>0.0054398148148148105</v>
      </c>
      <c r="I28" s="16">
        <f>F28-INDEX($F$5:$F$96,MATCH(D28,$D$5:$D$96,0))</f>
        <v>0.005416666666666663</v>
      </c>
    </row>
    <row r="29" spans="1:9" ht="15" customHeight="1">
      <c r="A29" s="14">
        <v>25</v>
      </c>
      <c r="B29" s="36" t="s">
        <v>127</v>
      </c>
      <c r="C29" s="36" t="s">
        <v>128</v>
      </c>
      <c r="D29" s="37" t="s">
        <v>75</v>
      </c>
      <c r="E29" s="36" t="s">
        <v>100</v>
      </c>
      <c r="F29" s="26">
        <v>0.02935185185185185</v>
      </c>
      <c r="G29" s="14" t="str">
        <f t="shared" si="0"/>
        <v>4.14/km</v>
      </c>
      <c r="H29" s="16">
        <f t="shared" si="1"/>
        <v>0.005509259259259255</v>
      </c>
      <c r="I29" s="16">
        <f>F29-INDEX($F$5:$F$96,MATCH(D29,$D$5:$D$96,0))</f>
        <v>0</v>
      </c>
    </row>
    <row r="30" spans="1:9" ht="15" customHeight="1">
      <c r="A30" s="14">
        <v>26</v>
      </c>
      <c r="B30" s="36" t="s">
        <v>129</v>
      </c>
      <c r="C30" s="36" t="s">
        <v>130</v>
      </c>
      <c r="D30" s="37" t="s">
        <v>56</v>
      </c>
      <c r="E30" s="36" t="s">
        <v>106</v>
      </c>
      <c r="F30" s="26">
        <v>0.02943287037037037</v>
      </c>
      <c r="G30" s="14" t="str">
        <f t="shared" si="0"/>
        <v>4.14/km</v>
      </c>
      <c r="H30" s="16">
        <f t="shared" si="1"/>
        <v>0.005590277777777774</v>
      </c>
      <c r="I30" s="16">
        <f>F30-INDEX($F$5:$F$96,MATCH(D30,$D$5:$D$96,0))</f>
        <v>0.005590277777777774</v>
      </c>
    </row>
    <row r="31" spans="1:9" ht="15" customHeight="1">
      <c r="A31" s="14">
        <v>27</v>
      </c>
      <c r="B31" s="36" t="s">
        <v>131</v>
      </c>
      <c r="C31" s="36" t="s">
        <v>32</v>
      </c>
      <c r="D31" s="37" t="s">
        <v>60</v>
      </c>
      <c r="E31" s="36" t="s">
        <v>108</v>
      </c>
      <c r="F31" s="26">
        <v>0.029456018518518517</v>
      </c>
      <c r="G31" s="14" t="str">
        <f t="shared" si="0"/>
        <v>4.15/km</v>
      </c>
      <c r="H31" s="16">
        <f t="shared" si="1"/>
        <v>0.005613425925925921</v>
      </c>
      <c r="I31" s="16">
        <f>F31-INDEX($F$5:$F$96,MATCH(D31,$D$5:$D$96,0))</f>
        <v>0.004606481481481482</v>
      </c>
    </row>
    <row r="32" spans="1:9" ht="15" customHeight="1">
      <c r="A32" s="14">
        <v>28</v>
      </c>
      <c r="B32" s="36" t="s">
        <v>132</v>
      </c>
      <c r="C32" s="36" t="s">
        <v>15</v>
      </c>
      <c r="D32" s="37" t="s">
        <v>56</v>
      </c>
      <c r="E32" s="36" t="s">
        <v>104</v>
      </c>
      <c r="F32" s="26">
        <v>0.029618055555555554</v>
      </c>
      <c r="G32" s="14" t="str">
        <f t="shared" si="0"/>
        <v>4.16/km</v>
      </c>
      <c r="H32" s="16">
        <f t="shared" si="1"/>
        <v>0.005775462962962958</v>
      </c>
      <c r="I32" s="16">
        <f>F32-INDEX($F$5:$F$96,MATCH(D32,$D$5:$D$96,0))</f>
        <v>0.005775462962962958</v>
      </c>
    </row>
    <row r="33" spans="1:9" ht="15" customHeight="1">
      <c r="A33" s="14">
        <v>29</v>
      </c>
      <c r="B33" s="36" t="s">
        <v>53</v>
      </c>
      <c r="C33" s="36" t="s">
        <v>51</v>
      </c>
      <c r="D33" s="37" t="s">
        <v>69</v>
      </c>
      <c r="E33" s="36" t="s">
        <v>133</v>
      </c>
      <c r="F33" s="26">
        <v>0.029664351851851855</v>
      </c>
      <c r="G33" s="14" t="str">
        <f t="shared" si="0"/>
        <v>4.16/km</v>
      </c>
      <c r="H33" s="16">
        <f t="shared" si="1"/>
        <v>0.005821759259259259</v>
      </c>
      <c r="I33" s="16">
        <f>F33-INDEX($F$5:$F$96,MATCH(D33,$D$5:$D$96,0))</f>
        <v>0</v>
      </c>
    </row>
    <row r="34" spans="1:9" ht="15" customHeight="1">
      <c r="A34" s="14">
        <v>30</v>
      </c>
      <c r="B34" s="36" t="s">
        <v>134</v>
      </c>
      <c r="C34" s="36" t="s">
        <v>82</v>
      </c>
      <c r="D34" s="37" t="s">
        <v>54</v>
      </c>
      <c r="E34" s="36" t="s">
        <v>135</v>
      </c>
      <c r="F34" s="26">
        <v>0.02980324074074074</v>
      </c>
      <c r="G34" s="14" t="str">
        <f t="shared" si="0"/>
        <v>4.18/km</v>
      </c>
      <c r="H34" s="16">
        <f t="shared" si="1"/>
        <v>0.0059606481481481455</v>
      </c>
      <c r="I34" s="16">
        <f>F34-INDEX($F$5:$F$96,MATCH(D34,$D$5:$D$96,0))</f>
        <v>0.004004629629629632</v>
      </c>
    </row>
    <row r="35" spans="1:9" ht="15" customHeight="1">
      <c r="A35" s="14">
        <v>31</v>
      </c>
      <c r="B35" s="36" t="s">
        <v>109</v>
      </c>
      <c r="C35" s="36" t="s">
        <v>136</v>
      </c>
      <c r="D35" s="37" t="s">
        <v>72</v>
      </c>
      <c r="E35" s="36" t="s">
        <v>110</v>
      </c>
      <c r="F35" s="26">
        <v>0.029942129629629628</v>
      </c>
      <c r="G35" s="14" t="str">
        <f t="shared" si="0"/>
        <v>4.19/km</v>
      </c>
      <c r="H35" s="16">
        <f t="shared" si="1"/>
        <v>0.006099537037037032</v>
      </c>
      <c r="I35" s="16">
        <f>F35-INDEX($F$5:$F$96,MATCH(D35,$D$5:$D$96,0))</f>
        <v>0</v>
      </c>
    </row>
    <row r="36" spans="1:9" ht="15" customHeight="1">
      <c r="A36" s="14">
        <v>32</v>
      </c>
      <c r="B36" s="36" t="s">
        <v>137</v>
      </c>
      <c r="C36" s="36" t="s">
        <v>138</v>
      </c>
      <c r="D36" s="37" t="s">
        <v>69</v>
      </c>
      <c r="E36" s="36" t="s">
        <v>48</v>
      </c>
      <c r="F36" s="26">
        <v>0.029953703703703705</v>
      </c>
      <c r="G36" s="14" t="str">
        <f t="shared" si="0"/>
        <v>4.19/km</v>
      </c>
      <c r="H36" s="16">
        <f t="shared" si="1"/>
        <v>0.006111111111111109</v>
      </c>
      <c r="I36" s="16">
        <f>F36-INDEX($F$5:$F$96,MATCH(D36,$D$5:$D$96,0))</f>
        <v>0.00028935185185184967</v>
      </c>
    </row>
    <row r="37" spans="1:9" ht="15" customHeight="1">
      <c r="A37" s="14">
        <v>33</v>
      </c>
      <c r="B37" s="36" t="s">
        <v>139</v>
      </c>
      <c r="C37" s="36" t="s">
        <v>140</v>
      </c>
      <c r="D37" s="37" t="s">
        <v>75</v>
      </c>
      <c r="E37" s="36" t="s">
        <v>58</v>
      </c>
      <c r="F37" s="26">
        <v>0.030601851851851852</v>
      </c>
      <c r="G37" s="14" t="str">
        <f t="shared" si="0"/>
        <v>4.24/km</v>
      </c>
      <c r="H37" s="16">
        <f t="shared" si="1"/>
        <v>0.0067592592592592565</v>
      </c>
      <c r="I37" s="16">
        <f>F37-INDEX($F$5:$F$96,MATCH(D37,$D$5:$D$96,0))</f>
        <v>0.0012500000000000011</v>
      </c>
    </row>
    <row r="38" spans="1:9" ht="15" customHeight="1">
      <c r="A38" s="14">
        <v>34</v>
      </c>
      <c r="B38" s="36" t="s">
        <v>141</v>
      </c>
      <c r="C38" s="36" t="s">
        <v>78</v>
      </c>
      <c r="D38" s="37" t="s">
        <v>67</v>
      </c>
      <c r="E38" s="36" t="s">
        <v>121</v>
      </c>
      <c r="F38" s="26">
        <v>0.03085648148148148</v>
      </c>
      <c r="G38" s="14" t="str">
        <f t="shared" si="0"/>
        <v>4.27/km</v>
      </c>
      <c r="H38" s="16">
        <f t="shared" si="1"/>
        <v>0.0070138888888888855</v>
      </c>
      <c r="I38" s="16">
        <f>F38-INDEX($F$5:$F$96,MATCH(D38,$D$5:$D$96,0))</f>
        <v>0.0018865740740740752</v>
      </c>
    </row>
    <row r="39" spans="1:9" ht="15" customHeight="1">
      <c r="A39" s="14">
        <v>35</v>
      </c>
      <c r="B39" s="36" t="s">
        <v>142</v>
      </c>
      <c r="C39" s="36" t="s">
        <v>66</v>
      </c>
      <c r="D39" s="37" t="s">
        <v>57</v>
      </c>
      <c r="E39" s="36" t="s">
        <v>104</v>
      </c>
      <c r="F39" s="26">
        <v>0.030891203703703702</v>
      </c>
      <c r="G39" s="14" t="str">
        <f t="shared" si="0"/>
        <v>4.27/km</v>
      </c>
      <c r="H39" s="16">
        <f t="shared" si="1"/>
        <v>0.007048611111111106</v>
      </c>
      <c r="I39" s="16">
        <f>F39-INDEX($F$5:$F$96,MATCH(D39,$D$5:$D$96,0))</f>
        <v>0.006331018518518517</v>
      </c>
    </row>
    <row r="40" spans="1:9" ht="15" customHeight="1">
      <c r="A40" s="14">
        <v>36</v>
      </c>
      <c r="B40" s="36" t="s">
        <v>143</v>
      </c>
      <c r="C40" s="36" t="s">
        <v>40</v>
      </c>
      <c r="D40" s="37" t="s">
        <v>67</v>
      </c>
      <c r="E40" s="36" t="s">
        <v>103</v>
      </c>
      <c r="F40" s="26">
        <v>0.030925925925925926</v>
      </c>
      <c r="G40" s="14" t="str">
        <f t="shared" si="0"/>
        <v>4.27/km</v>
      </c>
      <c r="H40" s="16">
        <f t="shared" si="1"/>
        <v>0.00708333333333333</v>
      </c>
      <c r="I40" s="16">
        <f>F40-INDEX($F$5:$F$96,MATCH(D40,$D$5:$D$96,0))</f>
        <v>0.00195601851851852</v>
      </c>
    </row>
    <row r="41" spans="1:9" ht="15" customHeight="1">
      <c r="A41" s="14">
        <v>37</v>
      </c>
      <c r="B41" s="36" t="s">
        <v>144</v>
      </c>
      <c r="C41" s="36" t="s">
        <v>24</v>
      </c>
      <c r="D41" s="37" t="s">
        <v>59</v>
      </c>
      <c r="E41" s="36" t="s">
        <v>145</v>
      </c>
      <c r="F41" s="26">
        <v>0.031145833333333334</v>
      </c>
      <c r="G41" s="14" t="str">
        <f t="shared" si="0"/>
        <v>4.29/km</v>
      </c>
      <c r="H41" s="16">
        <f t="shared" si="1"/>
        <v>0.007303240740740739</v>
      </c>
      <c r="I41" s="16">
        <f>F41-INDEX($F$5:$F$96,MATCH(D41,$D$5:$D$96,0))</f>
        <v>0.0072800925925925915</v>
      </c>
    </row>
    <row r="42" spans="1:9" ht="15" customHeight="1">
      <c r="A42" s="14">
        <v>38</v>
      </c>
      <c r="B42" s="36" t="s">
        <v>146</v>
      </c>
      <c r="C42" s="36" t="s">
        <v>33</v>
      </c>
      <c r="D42" s="37" t="s">
        <v>72</v>
      </c>
      <c r="E42" s="36" t="s">
        <v>108</v>
      </c>
      <c r="F42" s="26">
        <v>0.031226851851851853</v>
      </c>
      <c r="G42" s="14" t="str">
        <f t="shared" si="0"/>
        <v>4.30/km</v>
      </c>
      <c r="H42" s="16">
        <f t="shared" si="1"/>
        <v>0.007384259259259257</v>
      </c>
      <c r="I42" s="16">
        <f>F42-INDEX($F$5:$F$96,MATCH(D42,$D$5:$D$96,0))</f>
        <v>0.0012847222222222253</v>
      </c>
    </row>
    <row r="43" spans="1:9" ht="15" customHeight="1">
      <c r="A43" s="14">
        <v>39</v>
      </c>
      <c r="B43" s="36" t="s">
        <v>147</v>
      </c>
      <c r="C43" s="36" t="s">
        <v>23</v>
      </c>
      <c r="D43" s="37" t="s">
        <v>72</v>
      </c>
      <c r="E43" s="36" t="s">
        <v>135</v>
      </c>
      <c r="F43" s="26">
        <v>0.03128472222222222</v>
      </c>
      <c r="G43" s="14" t="str">
        <f t="shared" si="0"/>
        <v>4.30/km</v>
      </c>
      <c r="H43" s="16">
        <f t="shared" si="1"/>
        <v>0.007442129629629625</v>
      </c>
      <c r="I43" s="16">
        <f>F43-INDEX($F$5:$F$96,MATCH(D43,$D$5:$D$96,0))</f>
        <v>0.0013425925925925931</v>
      </c>
    </row>
    <row r="44" spans="1:9" ht="15" customHeight="1">
      <c r="A44" s="14">
        <v>40</v>
      </c>
      <c r="B44" s="36" t="s">
        <v>83</v>
      </c>
      <c r="C44" s="36" t="s">
        <v>148</v>
      </c>
      <c r="D44" s="37" t="s">
        <v>79</v>
      </c>
      <c r="E44" s="36" t="s">
        <v>149</v>
      </c>
      <c r="F44" s="26">
        <v>0.03141203703703704</v>
      </c>
      <c r="G44" s="14" t="str">
        <f t="shared" si="0"/>
        <v>4.31/km</v>
      </c>
      <c r="H44" s="16">
        <f t="shared" si="1"/>
        <v>0.007569444444444441</v>
      </c>
      <c r="I44" s="16">
        <f>F44-INDEX($F$5:$F$96,MATCH(D44,$D$5:$D$96,0))</f>
        <v>0</v>
      </c>
    </row>
    <row r="45" spans="1:9" ht="15" customHeight="1">
      <c r="A45" s="14">
        <v>41</v>
      </c>
      <c r="B45" s="36" t="s">
        <v>150</v>
      </c>
      <c r="C45" s="36" t="s">
        <v>18</v>
      </c>
      <c r="D45" s="37" t="s">
        <v>56</v>
      </c>
      <c r="E45" s="36" t="s">
        <v>108</v>
      </c>
      <c r="F45" s="26">
        <v>0.03144675925925926</v>
      </c>
      <c r="G45" s="14" t="str">
        <f t="shared" si="0"/>
        <v>4.32/km</v>
      </c>
      <c r="H45" s="16">
        <f t="shared" si="1"/>
        <v>0.007604166666666662</v>
      </c>
      <c r="I45" s="16">
        <f>F45-INDEX($F$5:$F$96,MATCH(D45,$D$5:$D$96,0))</f>
        <v>0.007604166666666662</v>
      </c>
    </row>
    <row r="46" spans="1:9" ht="15" customHeight="1">
      <c r="A46" s="14">
        <v>42</v>
      </c>
      <c r="B46" s="36" t="s">
        <v>151</v>
      </c>
      <c r="C46" s="36" t="s">
        <v>152</v>
      </c>
      <c r="D46" s="37" t="s">
        <v>67</v>
      </c>
      <c r="E46" s="36" t="s">
        <v>104</v>
      </c>
      <c r="F46" s="26">
        <v>0.03152777777777777</v>
      </c>
      <c r="G46" s="14" t="str">
        <f t="shared" si="0"/>
        <v>4.32/km</v>
      </c>
      <c r="H46" s="16">
        <f t="shared" si="1"/>
        <v>0.007685185185185177</v>
      </c>
      <c r="I46" s="16">
        <f>F46-INDEX($F$5:$F$96,MATCH(D46,$D$5:$D$96,0))</f>
        <v>0.0025578703703703666</v>
      </c>
    </row>
    <row r="47" spans="1:9" ht="15" customHeight="1">
      <c r="A47" s="14">
        <v>43</v>
      </c>
      <c r="B47" s="36" t="s">
        <v>153</v>
      </c>
      <c r="C47" s="36" t="s">
        <v>24</v>
      </c>
      <c r="D47" s="37" t="s">
        <v>64</v>
      </c>
      <c r="E47" s="36" t="s">
        <v>149</v>
      </c>
      <c r="F47" s="26">
        <v>0.03153935185185185</v>
      </c>
      <c r="G47" s="14" t="str">
        <f t="shared" si="0"/>
        <v>4.33/km</v>
      </c>
      <c r="H47" s="16">
        <f t="shared" si="1"/>
        <v>0.007696759259259257</v>
      </c>
      <c r="I47" s="16">
        <f>F47-INDEX($F$5:$F$96,MATCH(D47,$D$5:$D$96,0))</f>
        <v>0.004016203703703706</v>
      </c>
    </row>
    <row r="48" spans="1:9" ht="15" customHeight="1">
      <c r="A48" s="14">
        <v>44</v>
      </c>
      <c r="B48" s="36" t="s">
        <v>77</v>
      </c>
      <c r="C48" s="36" t="s">
        <v>20</v>
      </c>
      <c r="D48" s="37" t="s">
        <v>60</v>
      </c>
      <c r="E48" s="36" t="s">
        <v>55</v>
      </c>
      <c r="F48" s="26">
        <v>0.03179398148148148</v>
      </c>
      <c r="G48" s="14" t="str">
        <f t="shared" si="0"/>
        <v>4.35/km</v>
      </c>
      <c r="H48" s="16">
        <f t="shared" si="1"/>
        <v>0.007951388888888883</v>
      </c>
      <c r="I48" s="16">
        <f>F48-INDEX($F$5:$F$96,MATCH(D48,$D$5:$D$96,0))</f>
        <v>0.006944444444444444</v>
      </c>
    </row>
    <row r="49" spans="1:9" ht="15" customHeight="1">
      <c r="A49" s="14">
        <v>45</v>
      </c>
      <c r="B49" s="36" t="s">
        <v>154</v>
      </c>
      <c r="C49" s="36" t="s">
        <v>155</v>
      </c>
      <c r="D49" s="37" t="s">
        <v>56</v>
      </c>
      <c r="E49" s="36" t="s">
        <v>156</v>
      </c>
      <c r="F49" s="26">
        <v>0.03214120370370371</v>
      </c>
      <c r="G49" s="14" t="str">
        <f t="shared" si="0"/>
        <v>4.38/km</v>
      </c>
      <c r="H49" s="16">
        <f t="shared" si="1"/>
        <v>0.00829861111111111</v>
      </c>
      <c r="I49" s="16">
        <f>F49-INDEX($F$5:$F$96,MATCH(D49,$D$5:$D$96,0))</f>
        <v>0.00829861111111111</v>
      </c>
    </row>
    <row r="50" spans="1:9" ht="15" customHeight="1">
      <c r="A50" s="14">
        <v>46</v>
      </c>
      <c r="B50" s="36" t="s">
        <v>107</v>
      </c>
      <c r="C50" s="36" t="s">
        <v>22</v>
      </c>
      <c r="D50" s="37" t="s">
        <v>60</v>
      </c>
      <c r="E50" s="36" t="s">
        <v>108</v>
      </c>
      <c r="F50" s="26">
        <v>0.032326388888888884</v>
      </c>
      <c r="G50" s="14" t="str">
        <f t="shared" si="0"/>
        <v>4.39/km</v>
      </c>
      <c r="H50" s="16">
        <f t="shared" si="1"/>
        <v>0.008483796296296288</v>
      </c>
      <c r="I50" s="16">
        <f>F50-INDEX($F$5:$F$96,MATCH(D50,$D$5:$D$96,0))</f>
        <v>0.007476851851851849</v>
      </c>
    </row>
    <row r="51" spans="1:9" ht="15" customHeight="1">
      <c r="A51" s="14">
        <v>47</v>
      </c>
      <c r="B51" s="36" t="s">
        <v>157</v>
      </c>
      <c r="C51" s="36" t="s">
        <v>40</v>
      </c>
      <c r="D51" s="37" t="s">
        <v>72</v>
      </c>
      <c r="E51" s="36" t="s">
        <v>100</v>
      </c>
      <c r="F51" s="26">
        <v>0.03241898148148148</v>
      </c>
      <c r="G51" s="14" t="str">
        <f t="shared" si="0"/>
        <v>4.40/km</v>
      </c>
      <c r="H51" s="16">
        <f t="shared" si="1"/>
        <v>0.008576388888888883</v>
      </c>
      <c r="I51" s="16">
        <f>F51-INDEX($F$5:$F$96,MATCH(D51,$D$5:$D$96,0))</f>
        <v>0.0024768518518518516</v>
      </c>
    </row>
    <row r="52" spans="1:9" ht="15" customHeight="1">
      <c r="A52" s="14">
        <v>48</v>
      </c>
      <c r="B52" s="36" t="s">
        <v>158</v>
      </c>
      <c r="C52" s="36" t="s">
        <v>81</v>
      </c>
      <c r="D52" s="37" t="s">
        <v>70</v>
      </c>
      <c r="E52" s="36" t="s">
        <v>100</v>
      </c>
      <c r="F52" s="26">
        <v>0.0325</v>
      </c>
      <c r="G52" s="14" t="str">
        <f t="shared" si="0"/>
        <v>4.41/km</v>
      </c>
      <c r="H52" s="16">
        <f t="shared" si="1"/>
        <v>0.008657407407407405</v>
      </c>
      <c r="I52" s="16">
        <f>F52-INDEX($F$5:$F$96,MATCH(D52,$D$5:$D$96,0))</f>
        <v>0</v>
      </c>
    </row>
    <row r="53" spans="1:9" ht="15" customHeight="1">
      <c r="A53" s="14">
        <v>49</v>
      </c>
      <c r="B53" s="36" t="s">
        <v>159</v>
      </c>
      <c r="C53" s="36" t="s">
        <v>44</v>
      </c>
      <c r="D53" s="37" t="s">
        <v>63</v>
      </c>
      <c r="E53" s="36" t="s">
        <v>118</v>
      </c>
      <c r="F53" s="26">
        <v>0.03269675925925926</v>
      </c>
      <c r="G53" s="14" t="str">
        <f t="shared" si="0"/>
        <v>4.43/km</v>
      </c>
      <c r="H53" s="16">
        <f t="shared" si="1"/>
        <v>0.008854166666666663</v>
      </c>
      <c r="I53" s="16">
        <f>F53-INDEX($F$5:$F$96,MATCH(D53,$D$5:$D$96,0))</f>
        <v>0.004016203703703706</v>
      </c>
    </row>
    <row r="54" spans="1:9" ht="15" customHeight="1">
      <c r="A54" s="14">
        <v>50</v>
      </c>
      <c r="B54" s="36" t="s">
        <v>160</v>
      </c>
      <c r="C54" s="36" t="s">
        <v>29</v>
      </c>
      <c r="D54" s="37" t="s">
        <v>59</v>
      </c>
      <c r="E54" s="36" t="s">
        <v>104</v>
      </c>
      <c r="F54" s="26">
        <v>0.03293981481481481</v>
      </c>
      <c r="G54" s="14" t="str">
        <f t="shared" si="0"/>
        <v>4.45/km</v>
      </c>
      <c r="H54" s="16">
        <f t="shared" si="1"/>
        <v>0.009097222222222215</v>
      </c>
      <c r="I54" s="16">
        <f>F54-INDEX($F$5:$F$96,MATCH(D54,$D$5:$D$96,0))</f>
        <v>0.009074074074074068</v>
      </c>
    </row>
    <row r="55" spans="1:9" ht="15" customHeight="1">
      <c r="A55" s="14">
        <v>51</v>
      </c>
      <c r="B55" s="36" t="s">
        <v>161</v>
      </c>
      <c r="C55" s="36" t="s">
        <v>18</v>
      </c>
      <c r="D55" s="37" t="s">
        <v>64</v>
      </c>
      <c r="E55" s="36" t="s">
        <v>162</v>
      </c>
      <c r="F55" s="26">
        <v>0.032997685185185185</v>
      </c>
      <c r="G55" s="14" t="str">
        <f t="shared" si="0"/>
        <v>4.45/km</v>
      </c>
      <c r="H55" s="16">
        <f t="shared" si="1"/>
        <v>0.00915509259259259</v>
      </c>
      <c r="I55" s="16">
        <f>F55-INDEX($F$5:$F$96,MATCH(D55,$D$5:$D$96,0))</f>
        <v>0.005474537037037038</v>
      </c>
    </row>
    <row r="56" spans="1:9" ht="15" customHeight="1">
      <c r="A56" s="14">
        <v>52</v>
      </c>
      <c r="B56" s="36" t="s">
        <v>163</v>
      </c>
      <c r="C56" s="36" t="s">
        <v>43</v>
      </c>
      <c r="D56" s="37" t="s">
        <v>59</v>
      </c>
      <c r="E56" s="36" t="s">
        <v>104</v>
      </c>
      <c r="F56" s="26">
        <v>0.03325231481481481</v>
      </c>
      <c r="G56" s="14" t="str">
        <f t="shared" si="0"/>
        <v>4.47/km</v>
      </c>
      <c r="H56" s="16">
        <f t="shared" si="1"/>
        <v>0.009409722222222215</v>
      </c>
      <c r="I56" s="16">
        <f>F56-INDEX($F$5:$F$96,MATCH(D56,$D$5:$D$96,0))</f>
        <v>0.009386574074074068</v>
      </c>
    </row>
    <row r="57" spans="1:9" ht="15" customHeight="1">
      <c r="A57" s="14">
        <v>53</v>
      </c>
      <c r="B57" s="36" t="s">
        <v>164</v>
      </c>
      <c r="C57" s="36" t="s">
        <v>76</v>
      </c>
      <c r="D57" s="37" t="s">
        <v>165</v>
      </c>
      <c r="E57" s="36" t="s">
        <v>104</v>
      </c>
      <c r="F57" s="26">
        <v>0.03349537037037037</v>
      </c>
      <c r="G57" s="14" t="str">
        <f t="shared" si="0"/>
        <v>4.49/km</v>
      </c>
      <c r="H57" s="16">
        <f t="shared" si="1"/>
        <v>0.009652777777777774</v>
      </c>
      <c r="I57" s="16">
        <f>F57-INDEX($F$5:$F$96,MATCH(D57,$D$5:$D$96,0))</f>
        <v>0</v>
      </c>
    </row>
    <row r="58" spans="1:9" ht="15" customHeight="1">
      <c r="A58" s="14">
        <v>54</v>
      </c>
      <c r="B58" s="36" t="s">
        <v>166</v>
      </c>
      <c r="C58" s="36" t="s">
        <v>45</v>
      </c>
      <c r="D58" s="37" t="s">
        <v>69</v>
      </c>
      <c r="E58" s="36" t="s">
        <v>108</v>
      </c>
      <c r="F58" s="26">
        <v>0.03357638888888889</v>
      </c>
      <c r="G58" s="14" t="str">
        <f t="shared" si="0"/>
        <v>4.50/km</v>
      </c>
      <c r="H58" s="16">
        <f t="shared" si="1"/>
        <v>0.009733796296296296</v>
      </c>
      <c r="I58" s="16">
        <f>F58-INDEX($F$5:$F$96,MATCH(D58,$D$5:$D$96,0))</f>
        <v>0.003912037037037037</v>
      </c>
    </row>
    <row r="59" spans="1:9" ht="15" customHeight="1">
      <c r="A59" s="14">
        <v>55</v>
      </c>
      <c r="B59" s="36" t="s">
        <v>167</v>
      </c>
      <c r="C59" s="36" t="s">
        <v>34</v>
      </c>
      <c r="D59" s="37" t="s">
        <v>59</v>
      </c>
      <c r="E59" s="36" t="s">
        <v>103</v>
      </c>
      <c r="F59" s="26">
        <v>0.03357638888888889</v>
      </c>
      <c r="G59" s="14" t="str">
        <f t="shared" si="0"/>
        <v>4.50/km</v>
      </c>
      <c r="H59" s="16">
        <f t="shared" si="1"/>
        <v>0.009733796296296296</v>
      </c>
      <c r="I59" s="16">
        <f>F59-INDEX($F$5:$F$96,MATCH(D59,$D$5:$D$96,0))</f>
        <v>0.009710648148148149</v>
      </c>
    </row>
    <row r="60" spans="1:9" ht="15" customHeight="1">
      <c r="A60" s="14">
        <v>56</v>
      </c>
      <c r="B60" s="36" t="s">
        <v>168</v>
      </c>
      <c r="C60" s="36" t="s">
        <v>39</v>
      </c>
      <c r="D60" s="37" t="s">
        <v>57</v>
      </c>
      <c r="E60" s="36" t="s">
        <v>108</v>
      </c>
      <c r="F60" s="26">
        <v>0.03373842592592593</v>
      </c>
      <c r="G60" s="14" t="str">
        <f t="shared" si="0"/>
        <v>4.52/km</v>
      </c>
      <c r="H60" s="16">
        <f t="shared" si="1"/>
        <v>0.009895833333333333</v>
      </c>
      <c r="I60" s="16">
        <f>F60-INDEX($F$5:$F$96,MATCH(D60,$D$5:$D$96,0))</f>
        <v>0.009178240740740744</v>
      </c>
    </row>
    <row r="61" spans="1:9" ht="15" customHeight="1">
      <c r="A61" s="14">
        <v>57</v>
      </c>
      <c r="B61" s="36" t="s">
        <v>169</v>
      </c>
      <c r="C61" s="36" t="s">
        <v>52</v>
      </c>
      <c r="D61" s="37" t="s">
        <v>60</v>
      </c>
      <c r="E61" s="36" t="s">
        <v>99</v>
      </c>
      <c r="F61" s="26">
        <v>0.03412037037037037</v>
      </c>
      <c r="G61" s="14" t="str">
        <f t="shared" si="0"/>
        <v>4.55/km</v>
      </c>
      <c r="H61" s="16">
        <f t="shared" si="1"/>
        <v>0.010277777777777775</v>
      </c>
      <c r="I61" s="16">
        <f>F61-INDEX($F$5:$F$96,MATCH(D61,$D$5:$D$96,0))</f>
        <v>0.009270833333333336</v>
      </c>
    </row>
    <row r="62" spans="1:9" ht="15" customHeight="1">
      <c r="A62" s="14">
        <v>58</v>
      </c>
      <c r="B62" s="36" t="s">
        <v>37</v>
      </c>
      <c r="C62" s="36" t="s">
        <v>61</v>
      </c>
      <c r="D62" s="37" t="s">
        <v>67</v>
      </c>
      <c r="E62" s="36" t="s">
        <v>135</v>
      </c>
      <c r="F62" s="26">
        <v>0.034270833333333334</v>
      </c>
      <c r="G62" s="14" t="str">
        <f t="shared" si="0"/>
        <v>4.56/km</v>
      </c>
      <c r="H62" s="16">
        <f t="shared" si="1"/>
        <v>0.010428240740740738</v>
      </c>
      <c r="I62" s="16">
        <f>F62-INDEX($F$5:$F$96,MATCH(D62,$D$5:$D$96,0))</f>
        <v>0.005300925925925928</v>
      </c>
    </row>
    <row r="63" spans="1:9" ht="15" customHeight="1">
      <c r="A63" s="14">
        <v>59</v>
      </c>
      <c r="B63" s="36" t="s">
        <v>170</v>
      </c>
      <c r="C63" s="36" t="s">
        <v>14</v>
      </c>
      <c r="D63" s="37" t="s">
        <v>57</v>
      </c>
      <c r="E63" s="36" t="s">
        <v>171</v>
      </c>
      <c r="F63" s="26">
        <v>0.034479166666666665</v>
      </c>
      <c r="G63" s="14" t="str">
        <f t="shared" si="0"/>
        <v>4.58/km</v>
      </c>
      <c r="H63" s="16">
        <f t="shared" si="1"/>
        <v>0.010636574074074069</v>
      </c>
      <c r="I63" s="16">
        <f>F63-INDEX($F$5:$F$96,MATCH(D63,$D$5:$D$96,0))</f>
        <v>0.00991898148148148</v>
      </c>
    </row>
    <row r="64" spans="1:9" ht="15" customHeight="1">
      <c r="A64" s="14">
        <v>60</v>
      </c>
      <c r="B64" s="36" t="s">
        <v>172</v>
      </c>
      <c r="C64" s="36" t="s">
        <v>173</v>
      </c>
      <c r="D64" s="37" t="s">
        <v>69</v>
      </c>
      <c r="E64" s="36" t="s">
        <v>108</v>
      </c>
      <c r="F64" s="26">
        <v>0.03449074074074074</v>
      </c>
      <c r="G64" s="14" t="str">
        <f t="shared" si="0"/>
        <v>4.58/km</v>
      </c>
      <c r="H64" s="16">
        <f t="shared" si="1"/>
        <v>0.010648148148148143</v>
      </c>
      <c r="I64" s="16">
        <f>F64-INDEX($F$5:$F$96,MATCH(D64,$D$5:$D$96,0))</f>
        <v>0.0048263888888888835</v>
      </c>
    </row>
    <row r="65" spans="1:9" ht="15" customHeight="1">
      <c r="A65" s="14">
        <v>61</v>
      </c>
      <c r="B65" s="36" t="s">
        <v>174</v>
      </c>
      <c r="C65" s="36" t="s">
        <v>175</v>
      </c>
      <c r="D65" s="37" t="s">
        <v>59</v>
      </c>
      <c r="E65" s="36" t="s">
        <v>100</v>
      </c>
      <c r="F65" s="26">
        <v>0.03450231481481481</v>
      </c>
      <c r="G65" s="14" t="str">
        <f t="shared" si="0"/>
        <v>4.58/km</v>
      </c>
      <c r="H65" s="16">
        <f t="shared" si="1"/>
        <v>0.010659722222222216</v>
      </c>
      <c r="I65" s="16">
        <f>F65-INDEX($F$5:$F$96,MATCH(D65,$D$5:$D$96,0))</f>
        <v>0.010636574074074069</v>
      </c>
    </row>
    <row r="66" spans="1:9" ht="15" customHeight="1">
      <c r="A66" s="14">
        <v>62</v>
      </c>
      <c r="B66" s="36" t="s">
        <v>176</v>
      </c>
      <c r="C66" s="36" t="s">
        <v>177</v>
      </c>
      <c r="D66" s="37" t="s">
        <v>60</v>
      </c>
      <c r="E66" s="36" t="s">
        <v>178</v>
      </c>
      <c r="F66" s="26">
        <v>0.03453703703703704</v>
      </c>
      <c r="G66" s="14" t="str">
        <f t="shared" si="0"/>
        <v>4.58/km</v>
      </c>
      <c r="H66" s="16">
        <f t="shared" si="1"/>
        <v>0.010694444444444444</v>
      </c>
      <c r="I66" s="16">
        <f>F66-INDEX($F$5:$F$96,MATCH(D66,$D$5:$D$96,0))</f>
        <v>0.009687500000000005</v>
      </c>
    </row>
    <row r="67" spans="1:9" ht="15" customHeight="1">
      <c r="A67" s="14">
        <v>63</v>
      </c>
      <c r="B67" s="36" t="s">
        <v>179</v>
      </c>
      <c r="C67" s="36" t="s">
        <v>180</v>
      </c>
      <c r="D67" s="37" t="s">
        <v>80</v>
      </c>
      <c r="E67" s="36" t="s">
        <v>50</v>
      </c>
      <c r="F67" s="26">
        <v>0.03474537037037037</v>
      </c>
      <c r="G67" s="14" t="str">
        <f t="shared" si="0"/>
        <v>5.00/km</v>
      </c>
      <c r="H67" s="16">
        <f t="shared" si="1"/>
        <v>0.010902777777777775</v>
      </c>
      <c r="I67" s="16">
        <f>F67-INDEX($F$5:$F$96,MATCH(D67,$D$5:$D$96,0))</f>
        <v>0</v>
      </c>
    </row>
    <row r="68" spans="1:9" ht="15" customHeight="1">
      <c r="A68" s="14">
        <v>64</v>
      </c>
      <c r="B68" s="36" t="s">
        <v>181</v>
      </c>
      <c r="C68" s="36" t="s">
        <v>73</v>
      </c>
      <c r="D68" s="37" t="s">
        <v>60</v>
      </c>
      <c r="E68" s="36" t="s">
        <v>104</v>
      </c>
      <c r="F68" s="26">
        <v>0.03509259259259259</v>
      </c>
      <c r="G68" s="14" t="str">
        <f t="shared" si="0"/>
        <v>5.03/km</v>
      </c>
      <c r="H68" s="16">
        <f t="shared" si="1"/>
        <v>0.011249999999999996</v>
      </c>
      <c r="I68" s="16">
        <f>F68-INDEX($F$5:$F$96,MATCH(D68,$D$5:$D$96,0))</f>
        <v>0.010243055555555557</v>
      </c>
    </row>
    <row r="69" spans="1:9" ht="15" customHeight="1">
      <c r="A69" s="14">
        <v>65</v>
      </c>
      <c r="B69" s="36" t="s">
        <v>182</v>
      </c>
      <c r="C69" s="36" t="s">
        <v>41</v>
      </c>
      <c r="D69" s="37" t="s">
        <v>64</v>
      </c>
      <c r="E69" s="36" t="s">
        <v>104</v>
      </c>
      <c r="F69" s="26">
        <v>0.0352662037037037</v>
      </c>
      <c r="G69" s="14" t="str">
        <f aca="true" t="shared" si="2" ref="G69:G96">TEXT(INT((HOUR(F69)*3600+MINUTE(F69)*60+SECOND(F69))/$I$3/60),"0")&amp;"."&amp;TEXT(MOD((HOUR(F69)*3600+MINUTE(F69)*60+SECOND(F69))/$I$3,60),"00")&amp;"/km"</f>
        <v>5.05/km</v>
      </c>
      <c r="H69" s="16">
        <f aca="true" t="shared" si="3" ref="H69:H96">F69-$F$5</f>
        <v>0.011423611111111107</v>
      </c>
      <c r="I69" s="16">
        <f>F69-INDEX($F$5:$F$96,MATCH(D69,$D$5:$D$96,0))</f>
        <v>0.007743055555555555</v>
      </c>
    </row>
    <row r="70" spans="1:9" ht="15" customHeight="1">
      <c r="A70" s="14">
        <v>66</v>
      </c>
      <c r="B70" s="36" t="s">
        <v>183</v>
      </c>
      <c r="C70" s="36" t="s">
        <v>184</v>
      </c>
      <c r="D70" s="37" t="s">
        <v>72</v>
      </c>
      <c r="E70" s="36" t="s">
        <v>104</v>
      </c>
      <c r="F70" s="26">
        <v>0.035277777777777776</v>
      </c>
      <c r="G70" s="14" t="str">
        <f t="shared" si="2"/>
        <v>5.05/km</v>
      </c>
      <c r="H70" s="16">
        <f t="shared" si="3"/>
        <v>0.01143518518518518</v>
      </c>
      <c r="I70" s="16">
        <f>F70-INDEX($F$5:$F$96,MATCH(D70,$D$5:$D$96,0))</f>
        <v>0.005335648148148148</v>
      </c>
    </row>
    <row r="71" spans="1:9" ht="15" customHeight="1">
      <c r="A71" s="14">
        <v>67</v>
      </c>
      <c r="B71" s="36" t="s">
        <v>185</v>
      </c>
      <c r="C71" s="36" t="s">
        <v>28</v>
      </c>
      <c r="D71" s="37" t="s">
        <v>79</v>
      </c>
      <c r="E71" s="36" t="s">
        <v>186</v>
      </c>
      <c r="F71" s="26">
        <v>0.03638888888888889</v>
      </c>
      <c r="G71" s="14" t="str">
        <f t="shared" si="2"/>
        <v>5.14/km</v>
      </c>
      <c r="H71" s="16">
        <f t="shared" si="3"/>
        <v>0.012546296296296292</v>
      </c>
      <c r="I71" s="16">
        <f>F71-INDEX($F$5:$F$96,MATCH(D71,$D$5:$D$96,0))</f>
        <v>0.00497685185185185</v>
      </c>
    </row>
    <row r="72" spans="1:9" ht="15" customHeight="1">
      <c r="A72" s="14">
        <v>68</v>
      </c>
      <c r="B72" s="36" t="s">
        <v>166</v>
      </c>
      <c r="C72" s="36" t="s">
        <v>0</v>
      </c>
      <c r="D72" s="37" t="s">
        <v>71</v>
      </c>
      <c r="E72" s="36" t="s">
        <v>108</v>
      </c>
      <c r="F72" s="26">
        <v>0.036967592592592594</v>
      </c>
      <c r="G72" s="14" t="str">
        <f t="shared" si="2"/>
        <v>5.19/km</v>
      </c>
      <c r="H72" s="16">
        <f t="shared" si="3"/>
        <v>0.013124999999999998</v>
      </c>
      <c r="I72" s="16">
        <f>F72-INDEX($F$5:$F$96,MATCH(D72,$D$5:$D$96,0))</f>
        <v>0</v>
      </c>
    </row>
    <row r="73" spans="1:9" ht="15" customHeight="1">
      <c r="A73" s="14">
        <v>69</v>
      </c>
      <c r="B73" s="36" t="s">
        <v>187</v>
      </c>
      <c r="C73" s="36" t="s">
        <v>49</v>
      </c>
      <c r="D73" s="37" t="s">
        <v>64</v>
      </c>
      <c r="E73" s="36" t="s">
        <v>50</v>
      </c>
      <c r="F73" s="26">
        <v>0.037002314814814814</v>
      </c>
      <c r="G73" s="14" t="str">
        <f t="shared" si="2"/>
        <v>5.20/km</v>
      </c>
      <c r="H73" s="16">
        <f t="shared" si="3"/>
        <v>0.013159722222222218</v>
      </c>
      <c r="I73" s="16">
        <f>F73-INDEX($F$5:$F$96,MATCH(D73,$D$5:$D$96,0))</f>
        <v>0.009479166666666667</v>
      </c>
    </row>
    <row r="74" spans="1:9" ht="15" customHeight="1">
      <c r="A74" s="14">
        <v>70</v>
      </c>
      <c r="B74" s="36" t="s">
        <v>188</v>
      </c>
      <c r="C74" s="36" t="s">
        <v>42</v>
      </c>
      <c r="D74" s="37" t="s">
        <v>64</v>
      </c>
      <c r="E74" s="36" t="s">
        <v>189</v>
      </c>
      <c r="F74" s="26">
        <v>0.037488425925925925</v>
      </c>
      <c r="G74" s="14" t="str">
        <f t="shared" si="2"/>
        <v>5.24/km</v>
      </c>
      <c r="H74" s="16">
        <f t="shared" si="3"/>
        <v>0.01364583333333333</v>
      </c>
      <c r="I74" s="16">
        <f>F74-INDEX($F$5:$F$96,MATCH(D74,$D$5:$D$96,0))</f>
        <v>0.009965277777777778</v>
      </c>
    </row>
    <row r="75" spans="1:9" ht="15" customHeight="1">
      <c r="A75" s="14">
        <v>71</v>
      </c>
      <c r="B75" s="36" t="s">
        <v>190</v>
      </c>
      <c r="C75" s="36" t="s">
        <v>25</v>
      </c>
      <c r="D75" s="37" t="s">
        <v>67</v>
      </c>
      <c r="E75" s="36" t="s">
        <v>149</v>
      </c>
      <c r="F75" s="26">
        <v>0.03758101851851852</v>
      </c>
      <c r="G75" s="14" t="str">
        <f t="shared" si="2"/>
        <v>5.25/km</v>
      </c>
      <c r="H75" s="16">
        <f t="shared" si="3"/>
        <v>0.013738425925925925</v>
      </c>
      <c r="I75" s="16">
        <f>F75-INDEX($F$5:$F$96,MATCH(D75,$D$5:$D$96,0))</f>
        <v>0.008611111111111115</v>
      </c>
    </row>
    <row r="76" spans="1:9" ht="15" customHeight="1">
      <c r="A76" s="14">
        <v>72</v>
      </c>
      <c r="B76" s="36" t="s">
        <v>84</v>
      </c>
      <c r="C76" s="36" t="s">
        <v>191</v>
      </c>
      <c r="D76" s="37" t="s">
        <v>71</v>
      </c>
      <c r="E76" s="36" t="s">
        <v>192</v>
      </c>
      <c r="F76" s="26">
        <v>0.03775462962962963</v>
      </c>
      <c r="G76" s="14" t="str">
        <f t="shared" si="2"/>
        <v>5.26/km</v>
      </c>
      <c r="H76" s="16">
        <f t="shared" si="3"/>
        <v>0.013912037037037035</v>
      </c>
      <c r="I76" s="16">
        <f>F76-INDEX($F$5:$F$96,MATCH(D76,$D$5:$D$96,0))</f>
        <v>0.0007870370370370375</v>
      </c>
    </row>
    <row r="77" spans="1:9" ht="15" customHeight="1">
      <c r="A77" s="14">
        <v>73</v>
      </c>
      <c r="B77" s="36" t="s">
        <v>193</v>
      </c>
      <c r="C77" s="36" t="s">
        <v>21</v>
      </c>
      <c r="D77" s="37" t="s">
        <v>60</v>
      </c>
      <c r="E77" s="36" t="s">
        <v>192</v>
      </c>
      <c r="F77" s="26">
        <v>0.03775462962962963</v>
      </c>
      <c r="G77" s="14" t="str">
        <f t="shared" si="2"/>
        <v>5.26/km</v>
      </c>
      <c r="H77" s="16">
        <f t="shared" si="3"/>
        <v>0.013912037037037035</v>
      </c>
      <c r="I77" s="16">
        <f>F77-INDEX($F$5:$F$96,MATCH(D77,$D$5:$D$96,0))</f>
        <v>0.012905092592592596</v>
      </c>
    </row>
    <row r="78" spans="1:9" ht="15" customHeight="1">
      <c r="A78" s="14">
        <v>74</v>
      </c>
      <c r="B78" s="36" t="s">
        <v>31</v>
      </c>
      <c r="C78" s="36" t="s">
        <v>194</v>
      </c>
      <c r="D78" s="37" t="s">
        <v>67</v>
      </c>
      <c r="E78" s="36" t="s">
        <v>195</v>
      </c>
      <c r="F78" s="26">
        <v>0.03778935185185185</v>
      </c>
      <c r="G78" s="14" t="str">
        <f t="shared" si="2"/>
        <v>5.27/km</v>
      </c>
      <c r="H78" s="16">
        <f t="shared" si="3"/>
        <v>0.013946759259259256</v>
      </c>
      <c r="I78" s="16">
        <f>F78-INDEX($F$5:$F$96,MATCH(D78,$D$5:$D$96,0))</f>
        <v>0.008819444444444446</v>
      </c>
    </row>
    <row r="79" spans="1:9" ht="15" customHeight="1">
      <c r="A79" s="14">
        <v>75</v>
      </c>
      <c r="B79" s="36" t="s">
        <v>196</v>
      </c>
      <c r="C79" s="36" t="s">
        <v>197</v>
      </c>
      <c r="D79" s="37" t="s">
        <v>74</v>
      </c>
      <c r="E79" s="36" t="s">
        <v>198</v>
      </c>
      <c r="F79" s="26">
        <v>0.03791666666666667</v>
      </c>
      <c r="G79" s="14" t="str">
        <f t="shared" si="2"/>
        <v>5.28/km</v>
      </c>
      <c r="H79" s="16">
        <f t="shared" si="3"/>
        <v>0.014074074074074072</v>
      </c>
      <c r="I79" s="16">
        <f>F79-INDEX($F$5:$F$96,MATCH(D79,$D$5:$D$96,0))</f>
        <v>0</v>
      </c>
    </row>
    <row r="80" spans="1:9" ht="15" customHeight="1">
      <c r="A80" s="14">
        <v>76</v>
      </c>
      <c r="B80" s="36" t="s">
        <v>199</v>
      </c>
      <c r="C80" s="36" t="s">
        <v>200</v>
      </c>
      <c r="D80" s="37" t="s">
        <v>75</v>
      </c>
      <c r="E80" s="36" t="s">
        <v>149</v>
      </c>
      <c r="F80" s="26">
        <v>0.03876157407407408</v>
      </c>
      <c r="G80" s="14" t="str">
        <f t="shared" si="2"/>
        <v>5.35/km</v>
      </c>
      <c r="H80" s="16">
        <f t="shared" si="3"/>
        <v>0.014918981481481484</v>
      </c>
      <c r="I80" s="16">
        <f>F80-INDEX($F$5:$F$96,MATCH(D80,$D$5:$D$96,0))</f>
        <v>0.009409722222222229</v>
      </c>
    </row>
    <row r="81" spans="1:9" ht="15" customHeight="1">
      <c r="A81" s="14">
        <v>77</v>
      </c>
      <c r="B81" s="36" t="s">
        <v>86</v>
      </c>
      <c r="C81" s="36" t="s">
        <v>85</v>
      </c>
      <c r="D81" s="37" t="s">
        <v>67</v>
      </c>
      <c r="E81" s="36" t="s">
        <v>201</v>
      </c>
      <c r="F81" s="26">
        <v>0.03909722222222222</v>
      </c>
      <c r="G81" s="14" t="str">
        <f t="shared" si="2"/>
        <v>5.38/km</v>
      </c>
      <c r="H81" s="16">
        <f t="shared" si="3"/>
        <v>0.015254629629629625</v>
      </c>
      <c r="I81" s="16">
        <f>F81-INDEX($F$5:$F$96,MATCH(D81,$D$5:$D$96,0))</f>
        <v>0.010127314814814815</v>
      </c>
    </row>
    <row r="82" spans="1:9" ht="15" customHeight="1">
      <c r="A82" s="14">
        <v>78</v>
      </c>
      <c r="B82" s="36" t="s">
        <v>202</v>
      </c>
      <c r="C82" s="36" t="s">
        <v>47</v>
      </c>
      <c r="D82" s="37" t="s">
        <v>64</v>
      </c>
      <c r="E82" s="36" t="s">
        <v>104</v>
      </c>
      <c r="F82" s="26">
        <v>0.03951388888888889</v>
      </c>
      <c r="G82" s="14" t="str">
        <f t="shared" si="2"/>
        <v>5.41/km</v>
      </c>
      <c r="H82" s="16">
        <f t="shared" si="3"/>
        <v>0.015671296296296294</v>
      </c>
      <c r="I82" s="16">
        <f>F82-INDEX($F$5:$F$96,MATCH(D82,$D$5:$D$96,0))</f>
        <v>0.011990740740740743</v>
      </c>
    </row>
    <row r="83" spans="1:9" ht="15" customHeight="1">
      <c r="A83" s="14">
        <v>79</v>
      </c>
      <c r="B83" s="36" t="s">
        <v>203</v>
      </c>
      <c r="C83" s="36" t="s">
        <v>204</v>
      </c>
      <c r="D83" s="37" t="s">
        <v>70</v>
      </c>
      <c r="E83" s="36" t="s">
        <v>189</v>
      </c>
      <c r="F83" s="26">
        <v>0.03951388888888889</v>
      </c>
      <c r="G83" s="14" t="str">
        <f t="shared" si="2"/>
        <v>5.41/km</v>
      </c>
      <c r="H83" s="16">
        <f t="shared" si="3"/>
        <v>0.015671296296296294</v>
      </c>
      <c r="I83" s="16">
        <f>F83-INDEX($F$5:$F$96,MATCH(D83,$D$5:$D$96,0))</f>
        <v>0.007013888888888889</v>
      </c>
    </row>
    <row r="84" spans="1:9" ht="15" customHeight="1">
      <c r="A84" s="14">
        <v>80</v>
      </c>
      <c r="B84" s="36" t="s">
        <v>205</v>
      </c>
      <c r="C84" s="36" t="s">
        <v>206</v>
      </c>
      <c r="D84" s="37" t="s">
        <v>67</v>
      </c>
      <c r="E84" s="36" t="s">
        <v>207</v>
      </c>
      <c r="F84" s="26">
        <v>0.03957175925925926</v>
      </c>
      <c r="G84" s="14" t="str">
        <f t="shared" si="2"/>
        <v>5.42/km</v>
      </c>
      <c r="H84" s="16">
        <f t="shared" si="3"/>
        <v>0.015729166666666662</v>
      </c>
      <c r="I84" s="16">
        <f>F84-INDEX($F$5:$F$96,MATCH(D84,$D$5:$D$96,0))</f>
        <v>0.010601851851851852</v>
      </c>
    </row>
    <row r="85" spans="1:9" ht="15" customHeight="1">
      <c r="A85" s="14">
        <v>81</v>
      </c>
      <c r="B85" s="36" t="s">
        <v>208</v>
      </c>
      <c r="C85" s="36" t="s">
        <v>27</v>
      </c>
      <c r="D85" s="37" t="s">
        <v>67</v>
      </c>
      <c r="E85" s="36" t="s">
        <v>108</v>
      </c>
      <c r="F85" s="26">
        <v>0.040324074074074075</v>
      </c>
      <c r="G85" s="14" t="str">
        <f t="shared" si="2"/>
        <v>5.48/km</v>
      </c>
      <c r="H85" s="16">
        <f t="shared" si="3"/>
        <v>0.01648148148148148</v>
      </c>
      <c r="I85" s="16">
        <f>F85-INDEX($F$5:$F$96,MATCH(D85,$D$5:$D$96,0))</f>
        <v>0.011354166666666669</v>
      </c>
    </row>
    <row r="86" spans="1:9" ht="15" customHeight="1">
      <c r="A86" s="14">
        <v>82</v>
      </c>
      <c r="B86" s="36" t="s">
        <v>209</v>
      </c>
      <c r="C86" s="36" t="s">
        <v>12</v>
      </c>
      <c r="D86" s="37" t="s">
        <v>72</v>
      </c>
      <c r="E86" s="36" t="s">
        <v>103</v>
      </c>
      <c r="F86" s="26">
        <v>0.04043981481481482</v>
      </c>
      <c r="G86" s="14" t="str">
        <f t="shared" si="2"/>
        <v>5.49/km</v>
      </c>
      <c r="H86" s="16">
        <f t="shared" si="3"/>
        <v>0.01659722222222222</v>
      </c>
      <c r="I86" s="16">
        <f>F86-INDEX($F$5:$F$96,MATCH(D86,$D$5:$D$96,0))</f>
        <v>0.01049768518518519</v>
      </c>
    </row>
    <row r="87" spans="1:9" ht="15" customHeight="1">
      <c r="A87" s="14">
        <v>83</v>
      </c>
      <c r="B87" s="36" t="s">
        <v>210</v>
      </c>
      <c r="C87" s="36" t="s">
        <v>211</v>
      </c>
      <c r="D87" s="37" t="s">
        <v>70</v>
      </c>
      <c r="E87" s="36" t="s">
        <v>189</v>
      </c>
      <c r="F87" s="26">
        <v>0.04146990740740741</v>
      </c>
      <c r="G87" s="14" t="str">
        <f t="shared" si="2"/>
        <v>5.58/km</v>
      </c>
      <c r="H87" s="16">
        <f t="shared" si="3"/>
        <v>0.01762731481481481</v>
      </c>
      <c r="I87" s="16">
        <f>F87-INDEX($F$5:$F$96,MATCH(D87,$D$5:$D$96,0))</f>
        <v>0.008969907407407406</v>
      </c>
    </row>
    <row r="88" spans="1:9" ht="15" customHeight="1">
      <c r="A88" s="14">
        <v>84</v>
      </c>
      <c r="B88" s="36" t="s">
        <v>212</v>
      </c>
      <c r="C88" s="36" t="s">
        <v>35</v>
      </c>
      <c r="D88" s="37" t="s">
        <v>64</v>
      </c>
      <c r="E88" s="36" t="s">
        <v>189</v>
      </c>
      <c r="F88" s="26">
        <v>0.04146990740740741</v>
      </c>
      <c r="G88" s="14" t="str">
        <f t="shared" si="2"/>
        <v>5.58/km</v>
      </c>
      <c r="H88" s="16">
        <f t="shared" si="3"/>
        <v>0.01762731481481481</v>
      </c>
      <c r="I88" s="16">
        <f>F88-INDEX($F$5:$F$96,MATCH(D88,$D$5:$D$96,0))</f>
        <v>0.01394675925925926</v>
      </c>
    </row>
    <row r="89" spans="1:9" ht="15" customHeight="1">
      <c r="A89" s="14">
        <v>85</v>
      </c>
      <c r="B89" s="36" t="s">
        <v>213</v>
      </c>
      <c r="C89" s="36" t="s">
        <v>13</v>
      </c>
      <c r="D89" s="37" t="s">
        <v>57</v>
      </c>
      <c r="E89" s="36" t="s">
        <v>104</v>
      </c>
      <c r="F89" s="26">
        <v>0.041701388888888885</v>
      </c>
      <c r="G89" s="14" t="str">
        <f t="shared" si="2"/>
        <v>6.00/km</v>
      </c>
      <c r="H89" s="16">
        <f t="shared" si="3"/>
        <v>0.01785879629629629</v>
      </c>
      <c r="I89" s="16">
        <f>F89-INDEX($F$5:$F$96,MATCH(D89,$D$5:$D$96,0))</f>
        <v>0.0171412037037037</v>
      </c>
    </row>
    <row r="90" spans="1:9" ht="15" customHeight="1">
      <c r="A90" s="14">
        <v>86</v>
      </c>
      <c r="B90" s="36" t="s">
        <v>214</v>
      </c>
      <c r="C90" s="36" t="s">
        <v>15</v>
      </c>
      <c r="D90" s="37" t="s">
        <v>59</v>
      </c>
      <c r="E90" s="36" t="s">
        <v>104</v>
      </c>
      <c r="F90" s="26">
        <v>0.042581018518518525</v>
      </c>
      <c r="G90" s="14" t="str">
        <f t="shared" si="2"/>
        <v>6.08/km</v>
      </c>
      <c r="H90" s="16">
        <f t="shared" si="3"/>
        <v>0.01873842592592593</v>
      </c>
      <c r="I90" s="16">
        <f>F90-INDEX($F$5:$F$96,MATCH(D90,$D$5:$D$96,0))</f>
        <v>0.018715277777777782</v>
      </c>
    </row>
    <row r="91" spans="1:9" ht="15" customHeight="1">
      <c r="A91" s="14">
        <v>87</v>
      </c>
      <c r="B91" s="36" t="s">
        <v>215</v>
      </c>
      <c r="C91" s="36" t="s">
        <v>26</v>
      </c>
      <c r="D91" s="37" t="s">
        <v>67</v>
      </c>
      <c r="E91" s="36" t="s">
        <v>104</v>
      </c>
      <c r="F91" s="26">
        <v>0.04305555555555556</v>
      </c>
      <c r="G91" s="14" t="str">
        <f t="shared" si="2"/>
        <v>6.12/km</v>
      </c>
      <c r="H91" s="16">
        <f t="shared" si="3"/>
        <v>0.019212962962962966</v>
      </c>
      <c r="I91" s="16">
        <f>F91-INDEX($F$5:$F$96,MATCH(D91,$D$5:$D$96,0))</f>
        <v>0.014085648148148156</v>
      </c>
    </row>
    <row r="92" spans="1:9" ht="15" customHeight="1">
      <c r="A92" s="14">
        <v>88</v>
      </c>
      <c r="B92" s="36" t="s">
        <v>216</v>
      </c>
      <c r="C92" s="36" t="s">
        <v>217</v>
      </c>
      <c r="D92" s="37" t="s">
        <v>63</v>
      </c>
      <c r="E92" s="36" t="s">
        <v>50</v>
      </c>
      <c r="F92" s="26">
        <v>0.04332175925925926</v>
      </c>
      <c r="G92" s="14" t="str">
        <f t="shared" si="2"/>
        <v>6.14/km</v>
      </c>
      <c r="H92" s="16">
        <f t="shared" si="3"/>
        <v>0.019479166666666665</v>
      </c>
      <c r="I92" s="16">
        <f>F92-INDEX($F$5:$F$96,MATCH(D92,$D$5:$D$96,0))</f>
        <v>0.014641203703703708</v>
      </c>
    </row>
    <row r="93" spans="1:9" ht="15" customHeight="1">
      <c r="A93" s="14">
        <v>89</v>
      </c>
      <c r="B93" s="36" t="s">
        <v>146</v>
      </c>
      <c r="C93" s="36" t="s">
        <v>218</v>
      </c>
      <c r="D93" s="37" t="s">
        <v>69</v>
      </c>
      <c r="E93" s="36" t="s">
        <v>108</v>
      </c>
      <c r="F93" s="26">
        <v>0.04332175925925926</v>
      </c>
      <c r="G93" s="14" t="str">
        <f t="shared" si="2"/>
        <v>6.14/km</v>
      </c>
      <c r="H93" s="16">
        <f t="shared" si="3"/>
        <v>0.019479166666666665</v>
      </c>
      <c r="I93" s="16">
        <f>F93-INDEX($F$5:$F$96,MATCH(D93,$D$5:$D$96,0))</f>
        <v>0.013657407407407406</v>
      </c>
    </row>
    <row r="94" spans="1:9" ht="15" customHeight="1">
      <c r="A94" s="14">
        <v>90</v>
      </c>
      <c r="B94" s="36" t="s">
        <v>219</v>
      </c>
      <c r="C94" s="36" t="s">
        <v>16</v>
      </c>
      <c r="D94" s="37" t="s">
        <v>59</v>
      </c>
      <c r="E94" s="36" t="s">
        <v>108</v>
      </c>
      <c r="F94" s="26">
        <v>0.044236111111111115</v>
      </c>
      <c r="G94" s="14" t="str">
        <f t="shared" si="2"/>
        <v>6.22/km</v>
      </c>
      <c r="H94" s="16">
        <f t="shared" si="3"/>
        <v>0.02039351851851852</v>
      </c>
      <c r="I94" s="16">
        <f>F94-INDEX($F$5:$F$96,MATCH(D94,$D$5:$D$96,0))</f>
        <v>0.020370370370370372</v>
      </c>
    </row>
    <row r="95" spans="1:9" ht="15" customHeight="1">
      <c r="A95" s="14">
        <v>91</v>
      </c>
      <c r="B95" s="36" t="s">
        <v>220</v>
      </c>
      <c r="C95" s="36" t="s">
        <v>16</v>
      </c>
      <c r="D95" s="37" t="s">
        <v>54</v>
      </c>
      <c r="E95" s="36" t="s">
        <v>104</v>
      </c>
      <c r="F95" s="26">
        <v>0.051284722222222225</v>
      </c>
      <c r="G95" s="14" t="str">
        <f t="shared" si="2"/>
        <v>7.23/km</v>
      </c>
      <c r="H95" s="16">
        <f t="shared" si="3"/>
        <v>0.02744212962962963</v>
      </c>
      <c r="I95" s="16">
        <f>F95-INDEX($F$5:$F$96,MATCH(D95,$D$5:$D$96,0))</f>
        <v>0.025486111111111116</v>
      </c>
    </row>
    <row r="96" spans="1:9" ht="15" customHeight="1">
      <c r="A96" s="18">
        <v>92</v>
      </c>
      <c r="B96" s="38" t="s">
        <v>221</v>
      </c>
      <c r="C96" s="38" t="s">
        <v>87</v>
      </c>
      <c r="D96" s="39" t="s">
        <v>63</v>
      </c>
      <c r="E96" s="38" t="s">
        <v>104</v>
      </c>
      <c r="F96" s="27">
        <v>0.051284722222222225</v>
      </c>
      <c r="G96" s="18" t="str">
        <f t="shared" si="2"/>
        <v>7.23/km</v>
      </c>
      <c r="H96" s="20">
        <f t="shared" si="3"/>
        <v>0.02744212962962963</v>
      </c>
      <c r="I96" s="20">
        <f>F96-INDEX($F$5:$F$96,MATCH(D96,$D$5:$D$96,0))</f>
        <v>0.02260416666666667</v>
      </c>
    </row>
  </sheetData>
  <autoFilter ref="A4:I9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Corri per CollePardo</v>
      </c>
      <c r="B1" s="32"/>
      <c r="C1" s="32"/>
    </row>
    <row r="2" spans="1:3" ht="42" customHeight="1">
      <c r="A2" s="33" t="str">
        <f>Individuale!A3&amp;" km. "&amp;Individuale!I3</f>
        <v>Colle Pardo - Ariccia (RM) Italia - Mercoledì 01/05/2013 km. 10</v>
      </c>
      <c r="B2" s="33"/>
      <c r="C2" s="33"/>
    </row>
    <row r="3" spans="1:3" ht="24.75" customHeight="1">
      <c r="A3" s="21" t="s">
        <v>3</v>
      </c>
      <c r="B3" s="22" t="s">
        <v>7</v>
      </c>
      <c r="C3" s="22" t="s">
        <v>1</v>
      </c>
    </row>
    <row r="4" spans="1:3" ht="15" customHeight="1">
      <c r="A4" s="10">
        <v>1</v>
      </c>
      <c r="B4" s="11" t="s">
        <v>104</v>
      </c>
      <c r="C4" s="23">
        <v>17</v>
      </c>
    </row>
    <row r="5" spans="1:3" ht="15" customHeight="1">
      <c r="A5" s="14">
        <v>2</v>
      </c>
      <c r="B5" s="15" t="s">
        <v>108</v>
      </c>
      <c r="C5" s="24">
        <v>12</v>
      </c>
    </row>
    <row r="6" spans="1:3" ht="15" customHeight="1">
      <c r="A6" s="14">
        <v>3</v>
      </c>
      <c r="B6" s="15" t="s">
        <v>50</v>
      </c>
      <c r="C6" s="24">
        <v>6</v>
      </c>
    </row>
    <row r="7" spans="1:3" ht="15" customHeight="1">
      <c r="A7" s="14">
        <v>4</v>
      </c>
      <c r="B7" s="15" t="s">
        <v>100</v>
      </c>
      <c r="C7" s="24">
        <v>5</v>
      </c>
    </row>
    <row r="8" spans="1:3" ht="15" customHeight="1">
      <c r="A8" s="14">
        <v>5</v>
      </c>
      <c r="B8" s="15" t="s">
        <v>149</v>
      </c>
      <c r="C8" s="24">
        <v>4</v>
      </c>
    </row>
    <row r="9" spans="1:3" ht="15" customHeight="1">
      <c r="A9" s="14">
        <v>6</v>
      </c>
      <c r="B9" s="15" t="s">
        <v>103</v>
      </c>
      <c r="C9" s="24">
        <v>4</v>
      </c>
    </row>
    <row r="10" spans="1:3" ht="15" customHeight="1">
      <c r="A10" s="14">
        <v>7</v>
      </c>
      <c r="B10" s="15" t="s">
        <v>189</v>
      </c>
      <c r="C10" s="24">
        <v>4</v>
      </c>
    </row>
    <row r="11" spans="1:3" ht="15" customHeight="1">
      <c r="A11" s="14">
        <v>8</v>
      </c>
      <c r="B11" s="15" t="s">
        <v>135</v>
      </c>
      <c r="C11" s="24">
        <v>3</v>
      </c>
    </row>
    <row r="12" spans="1:3" ht="15" customHeight="1">
      <c r="A12" s="14">
        <v>9</v>
      </c>
      <c r="B12" s="15" t="s">
        <v>99</v>
      </c>
      <c r="C12" s="24">
        <v>3</v>
      </c>
    </row>
    <row r="13" spans="1:3" ht="15" customHeight="1">
      <c r="A13" s="14">
        <v>10</v>
      </c>
      <c r="B13" s="15" t="s">
        <v>118</v>
      </c>
      <c r="C13" s="24">
        <v>2</v>
      </c>
    </row>
    <row r="14" spans="1:3" ht="15" customHeight="1">
      <c r="A14" s="14">
        <v>11</v>
      </c>
      <c r="B14" s="15" t="s">
        <v>58</v>
      </c>
      <c r="C14" s="24">
        <v>2</v>
      </c>
    </row>
    <row r="15" spans="1:3" ht="15" customHeight="1">
      <c r="A15" s="14">
        <v>12</v>
      </c>
      <c r="B15" s="15" t="s">
        <v>192</v>
      </c>
      <c r="C15" s="24">
        <v>2</v>
      </c>
    </row>
    <row r="16" spans="1:3" ht="15" customHeight="1">
      <c r="A16" s="14">
        <v>13</v>
      </c>
      <c r="B16" s="15" t="s">
        <v>110</v>
      </c>
      <c r="C16" s="24">
        <v>2</v>
      </c>
    </row>
    <row r="17" spans="1:3" ht="15" customHeight="1">
      <c r="A17" s="14">
        <v>14</v>
      </c>
      <c r="B17" s="15" t="s">
        <v>106</v>
      </c>
      <c r="C17" s="24">
        <v>2</v>
      </c>
    </row>
    <row r="18" spans="1:3" ht="15" customHeight="1">
      <c r="A18" s="14">
        <v>15</v>
      </c>
      <c r="B18" s="15" t="s">
        <v>121</v>
      </c>
      <c r="C18" s="24">
        <v>2</v>
      </c>
    </row>
    <row r="19" spans="1:3" ht="15" customHeight="1">
      <c r="A19" s="14">
        <v>16</v>
      </c>
      <c r="B19" s="15" t="s">
        <v>195</v>
      </c>
      <c r="C19" s="24">
        <v>1</v>
      </c>
    </row>
    <row r="20" spans="1:3" ht="15" customHeight="1">
      <c r="A20" s="14">
        <v>17</v>
      </c>
      <c r="B20" s="15" t="s">
        <v>120</v>
      </c>
      <c r="C20" s="24">
        <v>1</v>
      </c>
    </row>
    <row r="21" spans="1:3" ht="15" customHeight="1">
      <c r="A21" s="14">
        <v>18</v>
      </c>
      <c r="B21" s="15" t="s">
        <v>171</v>
      </c>
      <c r="C21" s="24">
        <v>1</v>
      </c>
    </row>
    <row r="22" spans="1:3" ht="15" customHeight="1">
      <c r="A22" s="14">
        <v>19</v>
      </c>
      <c r="B22" s="15" t="s">
        <v>186</v>
      </c>
      <c r="C22" s="24">
        <v>1</v>
      </c>
    </row>
    <row r="23" spans="1:3" ht="15" customHeight="1">
      <c r="A23" s="14">
        <v>20</v>
      </c>
      <c r="B23" s="15" t="s">
        <v>207</v>
      </c>
      <c r="C23" s="24">
        <v>1</v>
      </c>
    </row>
    <row r="24" spans="1:3" ht="15" customHeight="1">
      <c r="A24" s="14">
        <v>21</v>
      </c>
      <c r="B24" s="15" t="s">
        <v>201</v>
      </c>
      <c r="C24" s="24">
        <v>1</v>
      </c>
    </row>
    <row r="25" spans="1:3" ht="15" customHeight="1">
      <c r="A25" s="14">
        <v>22</v>
      </c>
      <c r="B25" s="15" t="s">
        <v>90</v>
      </c>
      <c r="C25" s="24">
        <v>1</v>
      </c>
    </row>
    <row r="26" spans="1:3" ht="15" customHeight="1">
      <c r="A26" s="14">
        <v>23</v>
      </c>
      <c r="B26" s="15" t="s">
        <v>198</v>
      </c>
      <c r="C26" s="24">
        <v>1</v>
      </c>
    </row>
    <row r="27" spans="1:3" ht="15" customHeight="1">
      <c r="A27" s="14">
        <v>24</v>
      </c>
      <c r="B27" s="15" t="s">
        <v>126</v>
      </c>
      <c r="C27" s="24">
        <v>1</v>
      </c>
    </row>
    <row r="28" spans="1:3" ht="15" customHeight="1">
      <c r="A28" s="14">
        <v>25</v>
      </c>
      <c r="B28" s="15" t="s">
        <v>178</v>
      </c>
      <c r="C28" s="24">
        <v>1</v>
      </c>
    </row>
    <row r="29" spans="1:3" ht="15" customHeight="1">
      <c r="A29" s="14">
        <v>26</v>
      </c>
      <c r="B29" s="15" t="s">
        <v>113</v>
      </c>
      <c r="C29" s="24">
        <v>1</v>
      </c>
    </row>
    <row r="30" spans="1:3" ht="15" customHeight="1">
      <c r="A30" s="14">
        <v>27</v>
      </c>
      <c r="B30" s="15" t="s">
        <v>48</v>
      </c>
      <c r="C30" s="24">
        <v>1</v>
      </c>
    </row>
    <row r="31" spans="1:3" ht="15" customHeight="1">
      <c r="A31" s="14">
        <v>28</v>
      </c>
      <c r="B31" s="15" t="s">
        <v>97</v>
      </c>
      <c r="C31" s="24">
        <v>1</v>
      </c>
    </row>
    <row r="32" spans="1:3" ht="15" customHeight="1">
      <c r="A32" s="14">
        <v>29</v>
      </c>
      <c r="B32" s="15" t="s">
        <v>95</v>
      </c>
      <c r="C32" s="24">
        <v>1</v>
      </c>
    </row>
    <row r="33" spans="1:3" ht="15" customHeight="1">
      <c r="A33" s="14">
        <v>30</v>
      </c>
      <c r="B33" s="15" t="s">
        <v>145</v>
      </c>
      <c r="C33" s="24">
        <v>1</v>
      </c>
    </row>
    <row r="34" spans="1:3" ht="15" customHeight="1">
      <c r="A34" s="14">
        <v>31</v>
      </c>
      <c r="B34" s="15" t="s">
        <v>68</v>
      </c>
      <c r="C34" s="24">
        <v>1</v>
      </c>
    </row>
    <row r="35" spans="1:3" ht="15" customHeight="1">
      <c r="A35" s="14">
        <v>32</v>
      </c>
      <c r="B35" s="15" t="s">
        <v>156</v>
      </c>
      <c r="C35" s="24">
        <v>1</v>
      </c>
    </row>
    <row r="36" spans="1:3" ht="15" customHeight="1">
      <c r="A36" s="14">
        <v>33</v>
      </c>
      <c r="B36" s="15" t="s">
        <v>116</v>
      </c>
      <c r="C36" s="24">
        <v>1</v>
      </c>
    </row>
    <row r="37" spans="1:3" ht="15" customHeight="1">
      <c r="A37" s="14">
        <v>34</v>
      </c>
      <c r="B37" s="15" t="s">
        <v>133</v>
      </c>
      <c r="C37" s="24">
        <v>1</v>
      </c>
    </row>
    <row r="38" spans="1:3" ht="15" customHeight="1">
      <c r="A38" s="14">
        <v>35</v>
      </c>
      <c r="B38" s="15" t="s">
        <v>162</v>
      </c>
      <c r="C38" s="24">
        <v>1</v>
      </c>
    </row>
    <row r="39" spans="1:3" ht="15" customHeight="1">
      <c r="A39" s="14">
        <v>36</v>
      </c>
      <c r="B39" s="15" t="s">
        <v>55</v>
      </c>
      <c r="C39" s="24">
        <v>1</v>
      </c>
    </row>
    <row r="40" spans="1:3" ht="15" customHeight="1">
      <c r="A40" s="18">
        <v>37</v>
      </c>
      <c r="B40" s="19" t="s">
        <v>124</v>
      </c>
      <c r="C40" s="28">
        <v>1</v>
      </c>
    </row>
    <row r="41" ht="12.75">
      <c r="C41" s="2">
        <f>SUM(C4:C40)</f>
        <v>92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2013-05-02T14:26:18Z</dcterms:modified>
  <cp:category/>
  <cp:version/>
  <cp:contentType/>
  <cp:contentStatus/>
</cp:coreProperties>
</file>