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a" sheetId="2" r:id="rId2"/>
  </sheets>
  <definedNames>
    <definedName name="_xlnm._FilterDatabase" localSheetId="0" hidden="1">'Individuale'!$A$4:$I$94</definedName>
    <definedName name="_xlnm._FilterDatabase" localSheetId="1" hidden="1">'Squadra'!$A$4:$C$6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<sst xmlns="http://schemas.openxmlformats.org/spreadsheetml/2006/main" count="300" uniqueCount="168">
  <si>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</si>
  <si>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</si>
  <si>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</si>
  <si>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</si>
  <si>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</si>
  <si>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</si>
  <si>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</si>
  <si>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</si>
  <si>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</si>
  <si>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</si>
  <si>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</si>
  <si>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</si>
  <si>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ALESSANDRO</t>
  </si>
  <si>
    <t>SIMONE</t>
  </si>
  <si>
    <t xml:space="preserve">4ª edizione </t>
  </si>
  <si>
    <t>SANGERMANO</t>
  </si>
  <si>
    <t>PATRIZIO</t>
  </si>
  <si>
    <t>-</t>
  </si>
  <si>
    <t>POLLASTRINI</t>
  </si>
  <si>
    <t>PAOLO</t>
  </si>
  <si>
    <t>VENUTI</t>
  </si>
  <si>
    <t>FRANCESCO</t>
  </si>
  <si>
    <t>DE PASQUALI</t>
  </si>
  <si>
    <t>ROBERTO</t>
  </si>
  <si>
    <t>PISU</t>
  </si>
  <si>
    <t>DANIELE</t>
  </si>
  <si>
    <t>GIORGI</t>
  </si>
  <si>
    <t>STEFANO</t>
  </si>
  <si>
    <t>MEIATTINI</t>
  </si>
  <si>
    <t>FEDERICO</t>
  </si>
  <si>
    <t>SPINA</t>
  </si>
  <si>
    <t>FRIZZARIN</t>
  </si>
  <si>
    <t>MICHELE</t>
  </si>
  <si>
    <t>OTTAVIANI</t>
  </si>
  <si>
    <t>PETREI</t>
  </si>
  <si>
    <t>VIRGINIA</t>
  </si>
  <si>
    <t>BOI</t>
  </si>
  <si>
    <t>SALVATORI</t>
  </si>
  <si>
    <t>A.S.D. PODISTICA SOLIDARIETA'</t>
  </si>
  <si>
    <t>MINISINI</t>
  </si>
  <si>
    <t>GRILLO</t>
  </si>
  <si>
    <t>LUCIANO</t>
  </si>
  <si>
    <t>ROSSI</t>
  </si>
  <si>
    <t>MARCO</t>
  </si>
  <si>
    <t>OSWIECIMSKI</t>
  </si>
  <si>
    <t>KRYSTIAN</t>
  </si>
  <si>
    <t>PETROLATI</t>
  </si>
  <si>
    <t>FRANCO</t>
  </si>
  <si>
    <t>NEBULOSO</t>
  </si>
  <si>
    <t>WOJCIECH</t>
  </si>
  <si>
    <t>FINOCCHI</t>
  </si>
  <si>
    <t>MAURIZIO</t>
  </si>
  <si>
    <t>ANDREA</t>
  </si>
  <si>
    <t>SABUZI</t>
  </si>
  <si>
    <t>PASSERI</t>
  </si>
  <si>
    <t>RICCI</t>
  </si>
  <si>
    <t>MASSIMILIANO</t>
  </si>
  <si>
    <t>MAZZOCCO</t>
  </si>
  <si>
    <t>SANDRO</t>
  </si>
  <si>
    <t>FALATO</t>
  </si>
  <si>
    <t>LUIGI</t>
  </si>
  <si>
    <t>DI GIORGIO</t>
  </si>
  <si>
    <t>CAVALLARO</t>
  </si>
  <si>
    <t>VISCONTI</t>
  </si>
  <si>
    <t>ANDREA MARIO</t>
  </si>
  <si>
    <t>BALDI</t>
  </si>
  <si>
    <t>EMANUELE</t>
  </si>
  <si>
    <t>BARIGELLI</t>
  </si>
  <si>
    <t>MIRKO</t>
  </si>
  <si>
    <t>PUGLISI</t>
  </si>
  <si>
    <t>RASO</t>
  </si>
  <si>
    <t>AGOSTINO</t>
  </si>
  <si>
    <t>VERONA</t>
  </si>
  <si>
    <t>BARBARA</t>
  </si>
  <si>
    <t>BORGIONI</t>
  </si>
  <si>
    <t>BEATRICE</t>
  </si>
  <si>
    <t>PETRACCA</t>
  </si>
  <si>
    <t>CARMINE</t>
  </si>
  <si>
    <t>EROBUSTI</t>
  </si>
  <si>
    <t>LELLI</t>
  </si>
  <si>
    <t>ANGELICO</t>
  </si>
  <si>
    <t>FRATICELLI</t>
  </si>
  <si>
    <t>ATTILIO</t>
  </si>
  <si>
    <t>NACCA</t>
  </si>
  <si>
    <t>GIUSEPPE</t>
  </si>
  <si>
    <t>NOVINO</t>
  </si>
  <si>
    <t>ALESSIO</t>
  </si>
  <si>
    <t>CIAFFONI</t>
  </si>
  <si>
    <t>PANDEL</t>
  </si>
  <si>
    <t>ANETA</t>
  </si>
  <si>
    <t>VAN KAMPEN</t>
  </si>
  <si>
    <t>CARLA</t>
  </si>
  <si>
    <t>ZAPPALÀ</t>
  </si>
  <si>
    <t>ENRICO</t>
  </si>
  <si>
    <t>MATTIA</t>
  </si>
  <si>
    <t>DOMENICO</t>
  </si>
  <si>
    <t>GOLVELLI</t>
  </si>
  <si>
    <t>GIOVANNI</t>
  </si>
  <si>
    <t>BARLETTA</t>
  </si>
  <si>
    <t>CINZIA</t>
  </si>
  <si>
    <t>CARELLI</t>
  </si>
  <si>
    <t>MARIO</t>
  </si>
  <si>
    <t>TARTAGLIONE</t>
  </si>
  <si>
    <t>ENZO</t>
  </si>
  <si>
    <t>FORTIN</t>
  </si>
  <si>
    <t>BONFIGLI</t>
  </si>
  <si>
    <t>ANTONELLA</t>
  </si>
  <si>
    <t>TOZZI</t>
  </si>
  <si>
    <t>GIULIA</t>
  </si>
  <si>
    <t>GASPARINI</t>
  </si>
  <si>
    <t>ROMEO</t>
  </si>
  <si>
    <t>SILVIA</t>
  </si>
  <si>
    <t>PISANI</t>
  </si>
  <si>
    <t>SCALA</t>
  </si>
  <si>
    <t>ANTONIETTA</t>
  </si>
  <si>
    <t>FRIONI</t>
  </si>
  <si>
    <t>SIGHIERI</t>
  </si>
  <si>
    <t>ZANGARINI</t>
  </si>
  <si>
    <t>LORENZO</t>
  </si>
  <si>
    <t>PIZZARI</t>
  </si>
  <si>
    <t>MARIA RITA</t>
  </si>
  <si>
    <t>GRANESE</t>
  </si>
  <si>
    <t>VANAT</t>
  </si>
  <si>
    <t>OLEKSANDRA</t>
  </si>
  <si>
    <t>RECHICHI</t>
  </si>
  <si>
    <t>MARIA ESPEDITA</t>
  </si>
  <si>
    <t>PECORIELLO</t>
  </si>
  <si>
    <t>PANE</t>
  </si>
  <si>
    <t>IVANA</t>
  </si>
  <si>
    <t>QUARANTA</t>
  </si>
  <si>
    <t>SERGIO</t>
  </si>
  <si>
    <t>CASTELNUOVO</t>
  </si>
  <si>
    <t>LEONARDO</t>
  </si>
  <si>
    <t>FEDERICA</t>
  </si>
  <si>
    <t>LAURETI</t>
  </si>
  <si>
    <t>LAURA</t>
  </si>
  <si>
    <t>SERLUCA</t>
  </si>
  <si>
    <t>MORENA</t>
  </si>
  <si>
    <t>BIAGIOLI</t>
  </si>
  <si>
    <t>MELONI</t>
  </si>
  <si>
    <t>DI PIETRO</t>
  </si>
  <si>
    <t>ALBERTO</t>
  </si>
  <si>
    <t>ZUNCHEDDU</t>
  </si>
  <si>
    <t>MARIANGELA</t>
  </si>
  <si>
    <t>ZITO</t>
  </si>
  <si>
    <t>BUCCI</t>
  </si>
  <si>
    <t>ETTORE</t>
  </si>
  <si>
    <t>SPITELLA</t>
  </si>
  <si>
    <t>MAURO</t>
  </si>
  <si>
    <t>CARDAMONE</t>
  </si>
  <si>
    <t>RAGOGNA</t>
  </si>
  <si>
    <t>CARLUCCI</t>
  </si>
  <si>
    <t>FABIO MARIA</t>
  </si>
  <si>
    <t>POLIDORI</t>
  </si>
  <si>
    <t>ANGELA MARIA</t>
  </si>
  <si>
    <t>NIGRO</t>
  </si>
  <si>
    <t>CASILLO</t>
  </si>
  <si>
    <t>GIUSEPPINA</t>
  </si>
  <si>
    <t>D'ARCANGELO</t>
  </si>
  <si>
    <t>SIMONETTA</t>
  </si>
  <si>
    <t>GIAMPIERI</t>
  </si>
  <si>
    <t>CIOTTI</t>
  </si>
  <si>
    <t>ANNA</t>
  </si>
  <si>
    <t>DESSÌ</t>
  </si>
  <si>
    <t>ROMANO</t>
  </si>
  <si>
    <t>Corri al Massimo per Irene</t>
  </si>
  <si>
    <t>Villa Pamphili - Roma (RM) Italia - Sabato 25/10/2014</t>
  </si>
  <si>
    <t>NON DISPONIBILE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</si>
</sst>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169" fontId="7" fillId="0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169" fontId="50" fillId="35" borderId="13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vertical="center"/>
    </xf>
    <xf numFmtId="169" fontId="50" fillId="35" borderId="14" xfId="0" applyNumberFormat="1" applyFont="1" applyFill="1" applyBorder="1" applyAlignment="1">
      <alignment horizontal="center" vertical="center"/>
    </xf>
    <xf numFmtId="21" fontId="50" fillId="35" borderId="14" xfId="0" applyNumberFormat="1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vertical="center"/>
    </xf>
    <xf numFmtId="0" fontId="50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20" customWidth="1"/>
    <col min="6" max="6" width="10.7109375" style="2" customWidth="1"/>
    <col min="7" max="9" width="10.7109375" style="1" customWidth="1"/>
  </cols>
  <sheetData>
    <row r="1" spans="1:9" ht="45" customHeight="1">
      <c r="A1" s="23" t="s">
        <v>165</v>
      </c>
      <c r="B1" s="23"/>
      <c r="C1" s="23"/>
      <c r="D1" s="23"/>
      <c r="E1" s="23"/>
      <c r="F1" s="23"/>
      <c r="G1" s="23"/>
      <c r="H1" s="23"/>
      <c r="I1" s="23"/>
    </row>
    <row r="2" spans="1:9" ht="24" customHeight="1">
      <c r="A2" s="24" t="s">
        <v>14</v>
      </c>
      <c r="B2" s="24"/>
      <c r="C2" s="24"/>
      <c r="D2" s="24"/>
      <c r="E2" s="24"/>
      <c r="F2" s="24"/>
      <c r="G2" s="24"/>
      <c r="H2" s="24"/>
      <c r="I2" s="24"/>
    </row>
    <row r="3" spans="1:9" ht="24" customHeight="1">
      <c r="A3" s="25" t="s">
        <v>166</v>
      </c>
      <c r="B3" s="25"/>
      <c r="C3" s="25"/>
      <c r="D3" s="25"/>
      <c r="E3" s="25"/>
      <c r="F3" s="25"/>
      <c r="G3" s="25"/>
      <c r="H3" s="3" t="s">
        <v>0</v>
      </c>
      <c r="I3" s="4">
        <v>5</v>
      </c>
    </row>
    <row r="4" spans="1:9" ht="37.5" customHeight="1">
      <c r="A4" s="5" t="s">
        <v>1</v>
      </c>
      <c r="B4" s="6" t="s">
        <v>2</v>
      </c>
      <c r="C4" s="13" t="s">
        <v>3</v>
      </c>
      <c r="D4" s="13" t="s">
        <v>4</v>
      </c>
      <c r="E4" s="8" t="s">
        <v>5</v>
      </c>
      <c r="F4" s="7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4">
        <v>1</v>
      </c>
      <c r="B5" s="22" t="s">
        <v>15</v>
      </c>
      <c r="C5" s="22" t="s">
        <v>16</v>
      </c>
      <c r="D5" s="14" t="s">
        <v>17</v>
      </c>
      <c r="E5" s="22"/>
      <c r="F5" s="28">
        <v>0.011782407407407406</v>
      </c>
      <c r="G5" s="14" t="str">
        <f aca="true" t="shared" si="0" ref="G5:G68">TEXT(INT((HOUR(F5)*3600+MINUTE(F5)*60+SECOND(F5))/$I$3/60),"0")&amp;"."&amp;TEXT(MOD((HOUR(F5)*3600+MINUTE(F5)*60+SECOND(F5))/$I$3,60),"00")&amp;"/km"</f>
        <v>3.24/km</v>
      </c>
      <c r="H5" s="15">
        <f aca="true" t="shared" si="1" ref="H5:H68">F5-$F$5</f>
        <v>0</v>
      </c>
      <c r="I5" s="15">
        <f>F5-INDEX($F$5:$F$94,MATCH(D5,$D$5:$D$94,0))</f>
        <v>0</v>
      </c>
    </row>
    <row r="6" spans="1:9" s="10" customFormat="1" ht="15" customHeight="1">
      <c r="A6" s="16">
        <v>2</v>
      </c>
      <c r="B6" s="21" t="s">
        <v>18</v>
      </c>
      <c r="C6" s="21" t="s">
        <v>19</v>
      </c>
      <c r="D6" s="16" t="s">
        <v>17</v>
      </c>
      <c r="E6" s="21"/>
      <c r="F6" s="29">
        <v>0.012210648148148146</v>
      </c>
      <c r="G6" s="16" t="str">
        <f t="shared" si="0"/>
        <v>3.31/km</v>
      </c>
      <c r="H6" s="17">
        <f t="shared" si="1"/>
        <v>0.00042824074074073945</v>
      </c>
      <c r="I6" s="17">
        <f>F6-INDEX($F$5:$F$94,MATCH(D6,$D$5:$D$94,0))</f>
        <v>0.00042824074074073945</v>
      </c>
    </row>
    <row r="7" spans="1:9" s="10" customFormat="1" ht="15" customHeight="1">
      <c r="A7" s="16">
        <v>3</v>
      </c>
      <c r="B7" s="21" t="s">
        <v>20</v>
      </c>
      <c r="C7" s="21" t="s">
        <v>21</v>
      </c>
      <c r="D7" s="16" t="s">
        <v>17</v>
      </c>
      <c r="E7" s="21"/>
      <c r="F7" s="29">
        <v>0.012650462962962962</v>
      </c>
      <c r="G7" s="16" t="str">
        <f t="shared" si="0"/>
        <v>3.39/km</v>
      </c>
      <c r="H7" s="17">
        <f t="shared" si="1"/>
        <v>0.0008680555555555559</v>
      </c>
      <c r="I7" s="17">
        <f>F7-INDEX($F$5:$F$94,MATCH(D7,$D$5:$D$94,0))</f>
        <v>0.0008680555555555559</v>
      </c>
    </row>
    <row r="8" spans="1:9" s="10" customFormat="1" ht="15" customHeight="1">
      <c r="A8" s="16">
        <v>4</v>
      </c>
      <c r="B8" s="21" t="s">
        <v>22</v>
      </c>
      <c r="C8" s="21" t="s">
        <v>23</v>
      </c>
      <c r="D8" s="16" t="s">
        <v>17</v>
      </c>
      <c r="E8" s="21"/>
      <c r="F8" s="29">
        <v>0.01266203703703704</v>
      </c>
      <c r="G8" s="16" t="str">
        <f t="shared" si="0"/>
        <v>3.39/km</v>
      </c>
      <c r="H8" s="17">
        <f t="shared" si="1"/>
        <v>0.000879629629629633</v>
      </c>
      <c r="I8" s="17">
        <f>F8-INDEX($F$5:$F$94,MATCH(D8,$D$5:$D$94,0))</f>
        <v>0.000879629629629633</v>
      </c>
    </row>
    <row r="9" spans="1:9" s="10" customFormat="1" ht="15" customHeight="1">
      <c r="A9" s="16">
        <v>5</v>
      </c>
      <c r="B9" s="21" t="s">
        <v>24</v>
      </c>
      <c r="C9" s="21" t="s">
        <v>25</v>
      </c>
      <c r="D9" s="16" t="s">
        <v>17</v>
      </c>
      <c r="E9" s="21"/>
      <c r="F9" s="29">
        <v>0.012685185185185183</v>
      </c>
      <c r="G9" s="16" t="str">
        <f t="shared" si="0"/>
        <v>3.39/km</v>
      </c>
      <c r="H9" s="17">
        <f t="shared" si="1"/>
        <v>0.0009027777777777767</v>
      </c>
      <c r="I9" s="17">
        <f>F9-INDEX($F$5:$F$94,MATCH(D9,$D$5:$D$94,0))</f>
        <v>0.0009027777777777767</v>
      </c>
    </row>
    <row r="10" spans="1:9" s="10" customFormat="1" ht="15" customHeight="1">
      <c r="A10" s="16">
        <v>6</v>
      </c>
      <c r="B10" s="21" t="s">
        <v>26</v>
      </c>
      <c r="C10" s="21" t="s">
        <v>27</v>
      </c>
      <c r="D10" s="16" t="s">
        <v>17</v>
      </c>
      <c r="E10" s="21"/>
      <c r="F10" s="29">
        <v>0.0128125</v>
      </c>
      <c r="G10" s="16" t="str">
        <f t="shared" si="0"/>
        <v>3.41/km</v>
      </c>
      <c r="H10" s="17">
        <f t="shared" si="1"/>
        <v>0.0010300925925925929</v>
      </c>
      <c r="I10" s="17">
        <f>F10-INDEX($F$5:$F$94,MATCH(D10,$D$5:$D$94,0))</f>
        <v>0.0010300925925925929</v>
      </c>
    </row>
    <row r="11" spans="1:9" s="10" customFormat="1" ht="15" customHeight="1">
      <c r="A11" s="16">
        <v>7</v>
      </c>
      <c r="B11" s="21" t="s">
        <v>28</v>
      </c>
      <c r="C11" s="21" t="s">
        <v>29</v>
      </c>
      <c r="D11" s="16" t="s">
        <v>17</v>
      </c>
      <c r="E11" s="21"/>
      <c r="F11" s="29">
        <v>0.01289351851851852</v>
      </c>
      <c r="G11" s="16" t="str">
        <f t="shared" si="0"/>
        <v>3.43/km</v>
      </c>
      <c r="H11" s="17">
        <f t="shared" si="1"/>
        <v>0.001111111111111113</v>
      </c>
      <c r="I11" s="17">
        <f>F11-INDEX($F$5:$F$94,MATCH(D11,$D$5:$D$94,0))</f>
        <v>0.001111111111111113</v>
      </c>
    </row>
    <row r="12" spans="1:9" s="10" customFormat="1" ht="15" customHeight="1">
      <c r="A12" s="16">
        <v>8</v>
      </c>
      <c r="B12" s="21" t="s">
        <v>30</v>
      </c>
      <c r="C12" s="21" t="s">
        <v>27</v>
      </c>
      <c r="D12" s="16" t="s">
        <v>17</v>
      </c>
      <c r="E12" s="21"/>
      <c r="F12" s="29">
        <v>0.012951388888888887</v>
      </c>
      <c r="G12" s="16" t="str">
        <f t="shared" si="0"/>
        <v>3.44/km</v>
      </c>
      <c r="H12" s="17">
        <f t="shared" si="1"/>
        <v>0.001168981481481481</v>
      </c>
      <c r="I12" s="17">
        <f>F12-INDEX($F$5:$F$94,MATCH(D12,$D$5:$D$94,0))</f>
        <v>0.001168981481481481</v>
      </c>
    </row>
    <row r="13" spans="1:9" s="10" customFormat="1" ht="15" customHeight="1">
      <c r="A13" s="16">
        <v>9</v>
      </c>
      <c r="B13" s="21" t="s">
        <v>31</v>
      </c>
      <c r="C13" s="21" t="s">
        <v>32</v>
      </c>
      <c r="D13" s="16" t="s">
        <v>17</v>
      </c>
      <c r="E13" s="21"/>
      <c r="F13" s="29">
        <v>0.013287037037037036</v>
      </c>
      <c r="G13" s="16" t="str">
        <f t="shared" si="0"/>
        <v>3.50/km</v>
      </c>
      <c r="H13" s="17">
        <f t="shared" si="1"/>
        <v>0.00150462962962963</v>
      </c>
      <c r="I13" s="17">
        <f>F13-INDEX($F$5:$F$94,MATCH(D13,$D$5:$D$94,0))</f>
        <v>0.00150462962962963</v>
      </c>
    </row>
    <row r="14" spans="1:9" s="10" customFormat="1" ht="15" customHeight="1">
      <c r="A14" s="16">
        <v>10</v>
      </c>
      <c r="B14" s="21" t="s">
        <v>33</v>
      </c>
      <c r="C14" s="21" t="s">
        <v>13</v>
      </c>
      <c r="D14" s="16" t="s">
        <v>17</v>
      </c>
      <c r="E14" s="21"/>
      <c r="F14" s="29">
        <v>0.013310185185185187</v>
      </c>
      <c r="G14" s="16" t="str">
        <f t="shared" si="0"/>
        <v>3.50/km</v>
      </c>
      <c r="H14" s="17">
        <f t="shared" si="1"/>
        <v>0.0015277777777777807</v>
      </c>
      <c r="I14" s="17">
        <f>F14-INDEX($F$5:$F$94,MATCH(D14,$D$5:$D$94,0))</f>
        <v>0.0015277777777777807</v>
      </c>
    </row>
    <row r="15" spans="1:9" s="10" customFormat="1" ht="15" customHeight="1">
      <c r="A15" s="16">
        <v>11</v>
      </c>
      <c r="B15" s="21" t="s">
        <v>34</v>
      </c>
      <c r="C15" s="21" t="s">
        <v>35</v>
      </c>
      <c r="D15" s="16" t="s">
        <v>17</v>
      </c>
      <c r="E15" s="21"/>
      <c r="F15" s="29">
        <v>0.013449074074074073</v>
      </c>
      <c r="G15" s="16" t="str">
        <f t="shared" si="0"/>
        <v>3.52/km</v>
      </c>
      <c r="H15" s="17">
        <f t="shared" si="1"/>
        <v>0.001666666666666667</v>
      </c>
      <c r="I15" s="17">
        <f>F15-INDEX($F$5:$F$94,MATCH(D15,$D$5:$D$94,0))</f>
        <v>0.001666666666666667</v>
      </c>
    </row>
    <row r="16" spans="1:9" s="10" customFormat="1" ht="15" customHeight="1">
      <c r="A16" s="16">
        <v>12</v>
      </c>
      <c r="B16" s="21" t="s">
        <v>36</v>
      </c>
      <c r="C16" s="21" t="s">
        <v>19</v>
      </c>
      <c r="D16" s="16" t="s">
        <v>17</v>
      </c>
      <c r="E16" s="21"/>
      <c r="F16" s="29">
        <v>0.01347222222222222</v>
      </c>
      <c r="G16" s="16" t="str">
        <f t="shared" si="0"/>
        <v>3.53/km</v>
      </c>
      <c r="H16" s="17">
        <f t="shared" si="1"/>
        <v>0.0016898148148148141</v>
      </c>
      <c r="I16" s="17">
        <f>F16-INDEX($F$5:$F$94,MATCH(D16,$D$5:$D$94,0))</f>
        <v>0.0016898148148148141</v>
      </c>
    </row>
    <row r="17" spans="1:9" s="10" customFormat="1" ht="15" customHeight="1">
      <c r="A17" s="30">
        <v>13</v>
      </c>
      <c r="B17" s="31" t="s">
        <v>37</v>
      </c>
      <c r="C17" s="31" t="s">
        <v>12</v>
      </c>
      <c r="D17" s="30" t="s">
        <v>17</v>
      </c>
      <c r="E17" s="31" t="s">
        <v>38</v>
      </c>
      <c r="F17" s="32">
        <v>0.013518518518518518</v>
      </c>
      <c r="G17" s="30" t="str">
        <f t="shared" si="0"/>
        <v>3.54/km</v>
      </c>
      <c r="H17" s="33">
        <f t="shared" si="1"/>
        <v>0.0017361111111111119</v>
      </c>
      <c r="I17" s="33">
        <f>F17-INDEX($F$5:$F$94,MATCH(D17,$D$5:$D$94,0))</f>
        <v>0.0017361111111111119</v>
      </c>
    </row>
    <row r="18" spans="1:9" s="10" customFormat="1" ht="15" customHeight="1">
      <c r="A18" s="16">
        <v>14</v>
      </c>
      <c r="B18" s="21" t="s">
        <v>39</v>
      </c>
      <c r="C18" s="21" t="s">
        <v>23</v>
      </c>
      <c r="D18" s="16" t="s">
        <v>17</v>
      </c>
      <c r="E18" s="21"/>
      <c r="F18" s="29">
        <v>0.013587962962962963</v>
      </c>
      <c r="G18" s="16" t="str">
        <f t="shared" si="0"/>
        <v>3.55/km</v>
      </c>
      <c r="H18" s="17">
        <f t="shared" si="1"/>
        <v>0.0018055555555555568</v>
      </c>
      <c r="I18" s="17">
        <f>F18-INDEX($F$5:$F$94,MATCH(D18,$D$5:$D$94,0))</f>
        <v>0.0018055555555555568</v>
      </c>
    </row>
    <row r="19" spans="1:9" s="10" customFormat="1" ht="15" customHeight="1">
      <c r="A19" s="16">
        <v>15</v>
      </c>
      <c r="B19" s="21" t="s">
        <v>40</v>
      </c>
      <c r="C19" s="21" t="s">
        <v>41</v>
      </c>
      <c r="D19" s="16" t="s">
        <v>17</v>
      </c>
      <c r="E19" s="21"/>
      <c r="F19" s="29">
        <v>0.013692129629629629</v>
      </c>
      <c r="G19" s="16" t="str">
        <f t="shared" si="0"/>
        <v>3.57/km</v>
      </c>
      <c r="H19" s="17">
        <f t="shared" si="1"/>
        <v>0.0019097222222222224</v>
      </c>
      <c r="I19" s="17">
        <f>F19-INDEX($F$5:$F$94,MATCH(D19,$D$5:$D$94,0))</f>
        <v>0.0019097222222222224</v>
      </c>
    </row>
    <row r="20" spans="1:9" s="10" customFormat="1" ht="15" customHeight="1">
      <c r="A20" s="16">
        <v>16</v>
      </c>
      <c r="B20" s="21" t="s">
        <v>42</v>
      </c>
      <c r="C20" s="21" t="s">
        <v>43</v>
      </c>
      <c r="D20" s="16" t="s">
        <v>17</v>
      </c>
      <c r="E20" s="21"/>
      <c r="F20" s="29">
        <v>0.01375</v>
      </c>
      <c r="G20" s="16" t="str">
        <f t="shared" si="0"/>
        <v>3.58/km</v>
      </c>
      <c r="H20" s="17">
        <f t="shared" si="1"/>
        <v>0.0019675925925925937</v>
      </c>
      <c r="I20" s="17">
        <f>F20-INDEX($F$5:$F$94,MATCH(D20,$D$5:$D$94,0))</f>
        <v>0.0019675925925925937</v>
      </c>
    </row>
    <row r="21" spans="1:9" s="10" customFormat="1" ht="15" customHeight="1">
      <c r="A21" s="16">
        <v>17</v>
      </c>
      <c r="B21" s="21" t="s">
        <v>44</v>
      </c>
      <c r="C21" s="21" t="s">
        <v>45</v>
      </c>
      <c r="D21" s="16" t="s">
        <v>17</v>
      </c>
      <c r="E21" s="21"/>
      <c r="F21" s="29">
        <v>0.013900462962962962</v>
      </c>
      <c r="G21" s="16" t="str">
        <f t="shared" si="0"/>
        <v>4.00/km</v>
      </c>
      <c r="H21" s="17">
        <f t="shared" si="1"/>
        <v>0.0021180555555555553</v>
      </c>
      <c r="I21" s="17">
        <f>F21-INDEX($F$5:$F$94,MATCH(D21,$D$5:$D$94,0))</f>
        <v>0.0021180555555555553</v>
      </c>
    </row>
    <row r="22" spans="1:9" s="10" customFormat="1" ht="15" customHeight="1">
      <c r="A22" s="16">
        <v>18</v>
      </c>
      <c r="B22" s="21" t="s">
        <v>46</v>
      </c>
      <c r="C22" s="21" t="s">
        <v>47</v>
      </c>
      <c r="D22" s="16" t="s">
        <v>17</v>
      </c>
      <c r="E22" s="21"/>
      <c r="F22" s="29">
        <v>0.013946759259259258</v>
      </c>
      <c r="G22" s="16" t="str">
        <f t="shared" si="0"/>
        <v>4.01/km</v>
      </c>
      <c r="H22" s="17">
        <f t="shared" si="1"/>
        <v>0.0021643518518518513</v>
      </c>
      <c r="I22" s="17">
        <f>F22-INDEX($F$5:$F$94,MATCH(D22,$D$5:$D$94,0))</f>
        <v>0.0021643518518518513</v>
      </c>
    </row>
    <row r="23" spans="1:9" s="10" customFormat="1" ht="15" customHeight="1">
      <c r="A23" s="16">
        <v>19</v>
      </c>
      <c r="B23" s="21" t="s">
        <v>48</v>
      </c>
      <c r="C23" s="21" t="s">
        <v>43</v>
      </c>
      <c r="D23" s="16" t="s">
        <v>17</v>
      </c>
      <c r="E23" s="21"/>
      <c r="F23" s="29">
        <v>0.014166666666666666</v>
      </c>
      <c r="G23" s="16" t="str">
        <f t="shared" si="0"/>
        <v>4.05/km</v>
      </c>
      <c r="H23" s="17">
        <f t="shared" si="1"/>
        <v>0.0023842592592592596</v>
      </c>
      <c r="I23" s="17">
        <f>F23-INDEX($F$5:$F$94,MATCH(D23,$D$5:$D$94,0))</f>
        <v>0.0023842592592592596</v>
      </c>
    </row>
    <row r="24" spans="1:9" s="10" customFormat="1" ht="15" customHeight="1">
      <c r="A24" s="16">
        <v>20</v>
      </c>
      <c r="B24" s="21" t="s">
        <v>44</v>
      </c>
      <c r="C24" s="21" t="s">
        <v>49</v>
      </c>
      <c r="D24" s="16" t="s">
        <v>17</v>
      </c>
      <c r="E24" s="21"/>
      <c r="F24" s="29">
        <v>0.014224537037037037</v>
      </c>
      <c r="G24" s="16" t="str">
        <f t="shared" si="0"/>
        <v>4.06/km</v>
      </c>
      <c r="H24" s="17">
        <f t="shared" si="1"/>
        <v>0.002442129629629631</v>
      </c>
      <c r="I24" s="17">
        <f>F24-INDEX($F$5:$F$94,MATCH(D24,$D$5:$D$94,0))</f>
        <v>0.002442129629629631</v>
      </c>
    </row>
    <row r="25" spans="1:9" s="10" customFormat="1" ht="15" customHeight="1">
      <c r="A25" s="16">
        <v>21</v>
      </c>
      <c r="B25" s="21" t="s">
        <v>50</v>
      </c>
      <c r="C25" s="21" t="s">
        <v>51</v>
      </c>
      <c r="D25" s="16" t="s">
        <v>17</v>
      </c>
      <c r="E25" s="21"/>
      <c r="F25" s="29">
        <v>0.014305555555555557</v>
      </c>
      <c r="G25" s="16" t="str">
        <f t="shared" si="0"/>
        <v>4.07/km</v>
      </c>
      <c r="H25" s="17">
        <f t="shared" si="1"/>
        <v>0.002523148148148151</v>
      </c>
      <c r="I25" s="17">
        <f>F25-INDEX($F$5:$F$94,MATCH(D25,$D$5:$D$94,0))</f>
        <v>0.002523148148148151</v>
      </c>
    </row>
    <row r="26" spans="1:9" s="10" customFormat="1" ht="15" customHeight="1">
      <c r="A26" s="16">
        <v>22</v>
      </c>
      <c r="B26" s="21" t="s">
        <v>48</v>
      </c>
      <c r="C26" s="21" t="s">
        <v>52</v>
      </c>
      <c r="D26" s="16" t="s">
        <v>17</v>
      </c>
      <c r="E26" s="21"/>
      <c r="F26" s="29">
        <v>0.014317129629629631</v>
      </c>
      <c r="G26" s="16" t="str">
        <f t="shared" si="0"/>
        <v>4.07/km</v>
      </c>
      <c r="H26" s="17">
        <f t="shared" si="1"/>
        <v>0.0025347222222222247</v>
      </c>
      <c r="I26" s="17">
        <f>F26-INDEX($F$5:$F$94,MATCH(D26,$D$5:$D$94,0))</f>
        <v>0.0025347222222222247</v>
      </c>
    </row>
    <row r="27" spans="1:9" s="10" customFormat="1" ht="15" customHeight="1">
      <c r="A27" s="16">
        <v>23</v>
      </c>
      <c r="B27" s="21" t="s">
        <v>53</v>
      </c>
      <c r="C27" s="21" t="s">
        <v>21</v>
      </c>
      <c r="D27" s="16" t="s">
        <v>17</v>
      </c>
      <c r="E27" s="21"/>
      <c r="F27" s="29">
        <v>0.014490740740740742</v>
      </c>
      <c r="G27" s="16" t="str">
        <f t="shared" si="0"/>
        <v>4.10/km</v>
      </c>
      <c r="H27" s="17">
        <f t="shared" si="1"/>
        <v>0.002708333333333335</v>
      </c>
      <c r="I27" s="17">
        <f>F27-INDEX($F$5:$F$94,MATCH(D27,$D$5:$D$94,0))</f>
        <v>0.002708333333333335</v>
      </c>
    </row>
    <row r="28" spans="1:9" s="11" customFormat="1" ht="15" customHeight="1">
      <c r="A28" s="30">
        <v>24</v>
      </c>
      <c r="B28" s="31" t="s">
        <v>54</v>
      </c>
      <c r="C28" s="31" t="s">
        <v>11</v>
      </c>
      <c r="D28" s="30" t="s">
        <v>17</v>
      </c>
      <c r="E28" s="31" t="s">
        <v>38</v>
      </c>
      <c r="F28" s="32">
        <v>0.014490740740740742</v>
      </c>
      <c r="G28" s="30" t="str">
        <f t="shared" si="0"/>
        <v>4.10/km</v>
      </c>
      <c r="H28" s="33">
        <f t="shared" si="1"/>
        <v>0.002708333333333335</v>
      </c>
      <c r="I28" s="33">
        <f>F28-INDEX($F$5:$F$94,MATCH(D28,$D$5:$D$94,0))</f>
        <v>0.002708333333333335</v>
      </c>
    </row>
    <row r="29" spans="1:9" ht="15" customHeight="1">
      <c r="A29" s="16">
        <v>25</v>
      </c>
      <c r="B29" s="21" t="s">
        <v>55</v>
      </c>
      <c r="C29" s="21" t="s">
        <v>56</v>
      </c>
      <c r="D29" s="16" t="s">
        <v>17</v>
      </c>
      <c r="E29" s="21"/>
      <c r="F29" s="29">
        <v>0.014537037037037038</v>
      </c>
      <c r="G29" s="16" t="str">
        <f t="shared" si="0"/>
        <v>4.11/km</v>
      </c>
      <c r="H29" s="17">
        <f t="shared" si="1"/>
        <v>0.002754629629629631</v>
      </c>
      <c r="I29" s="17">
        <f>F29-INDEX($F$5:$F$94,MATCH(D29,$D$5:$D$94,0))</f>
        <v>0.002754629629629631</v>
      </c>
    </row>
    <row r="30" spans="1:9" ht="15" customHeight="1">
      <c r="A30" s="30">
        <v>26</v>
      </c>
      <c r="B30" s="31" t="s">
        <v>57</v>
      </c>
      <c r="C30" s="31" t="s">
        <v>58</v>
      </c>
      <c r="D30" s="30" t="s">
        <v>17</v>
      </c>
      <c r="E30" s="31" t="s">
        <v>38</v>
      </c>
      <c r="F30" s="32">
        <v>0.014548611111111111</v>
      </c>
      <c r="G30" s="30" t="str">
        <f t="shared" si="0"/>
        <v>4.11/km</v>
      </c>
      <c r="H30" s="33">
        <f t="shared" si="1"/>
        <v>0.0027662037037037047</v>
      </c>
      <c r="I30" s="33">
        <f>F30-INDEX($F$5:$F$94,MATCH(D30,$D$5:$D$94,0))</f>
        <v>0.0027662037037037047</v>
      </c>
    </row>
    <row r="31" spans="1:9" ht="15" customHeight="1">
      <c r="A31" s="30">
        <v>27</v>
      </c>
      <c r="B31" s="31" t="s">
        <v>59</v>
      </c>
      <c r="C31" s="31" t="s">
        <v>60</v>
      </c>
      <c r="D31" s="30" t="s">
        <v>17</v>
      </c>
      <c r="E31" s="31" t="s">
        <v>38</v>
      </c>
      <c r="F31" s="32">
        <v>0.014652777777777778</v>
      </c>
      <c r="G31" s="30" t="str">
        <f t="shared" si="0"/>
        <v>4.13/km</v>
      </c>
      <c r="H31" s="33">
        <f t="shared" si="1"/>
        <v>0.002870370370370372</v>
      </c>
      <c r="I31" s="33">
        <f>F31-INDEX($F$5:$F$94,MATCH(D31,$D$5:$D$94,0))</f>
        <v>0.002870370370370372</v>
      </c>
    </row>
    <row r="32" spans="1:9" ht="15" customHeight="1">
      <c r="A32" s="30">
        <v>28</v>
      </c>
      <c r="B32" s="31" t="s">
        <v>61</v>
      </c>
      <c r="C32" s="31" t="s">
        <v>11</v>
      </c>
      <c r="D32" s="30" t="s">
        <v>17</v>
      </c>
      <c r="E32" s="31" t="s">
        <v>38</v>
      </c>
      <c r="F32" s="32">
        <v>0.014722222222222222</v>
      </c>
      <c r="G32" s="30" t="str">
        <f t="shared" si="0"/>
        <v>4.14/km</v>
      </c>
      <c r="H32" s="33">
        <f t="shared" si="1"/>
        <v>0.0029398148148148152</v>
      </c>
      <c r="I32" s="33">
        <f>F32-INDEX($F$5:$F$94,MATCH(D32,$D$5:$D$94,0))</f>
        <v>0.0029398148148148152</v>
      </c>
    </row>
    <row r="33" spans="1:9" ht="15" customHeight="1">
      <c r="A33" s="16">
        <v>29</v>
      </c>
      <c r="B33" s="21" t="s">
        <v>62</v>
      </c>
      <c r="C33" s="21" t="s">
        <v>51</v>
      </c>
      <c r="D33" s="16" t="s">
        <v>17</v>
      </c>
      <c r="E33" s="21"/>
      <c r="F33" s="29">
        <v>0.014780092592592595</v>
      </c>
      <c r="G33" s="16" t="str">
        <f t="shared" si="0"/>
        <v>4.15/km</v>
      </c>
      <c r="H33" s="17">
        <f t="shared" si="1"/>
        <v>0.0029976851851851883</v>
      </c>
      <c r="I33" s="17">
        <f>F33-INDEX($F$5:$F$94,MATCH(D33,$D$5:$D$94,0))</f>
        <v>0.0029976851851851883</v>
      </c>
    </row>
    <row r="34" spans="1:9" ht="15" customHeight="1">
      <c r="A34" s="16">
        <v>30</v>
      </c>
      <c r="B34" s="21" t="s">
        <v>63</v>
      </c>
      <c r="C34" s="21" t="s">
        <v>64</v>
      </c>
      <c r="D34" s="16" t="s">
        <v>17</v>
      </c>
      <c r="E34" s="21"/>
      <c r="F34" s="29">
        <v>0.014872685185185185</v>
      </c>
      <c r="G34" s="16" t="str">
        <f t="shared" si="0"/>
        <v>4.17/km</v>
      </c>
      <c r="H34" s="17">
        <f t="shared" si="1"/>
        <v>0.0030902777777777786</v>
      </c>
      <c r="I34" s="17">
        <f>F34-INDEX($F$5:$F$94,MATCH(D34,$D$5:$D$94,0))</f>
        <v>0.0030902777777777786</v>
      </c>
    </row>
    <row r="35" spans="1:9" ht="15" customHeight="1">
      <c r="A35" s="16">
        <v>31</v>
      </c>
      <c r="B35" s="21" t="s">
        <v>65</v>
      </c>
      <c r="C35" s="21" t="s">
        <v>66</v>
      </c>
      <c r="D35" s="16" t="s">
        <v>17</v>
      </c>
      <c r="E35" s="21"/>
      <c r="F35" s="29">
        <v>0.014930555555555556</v>
      </c>
      <c r="G35" s="16" t="str">
        <f t="shared" si="0"/>
        <v>4.18/km</v>
      </c>
      <c r="H35" s="17">
        <f t="shared" si="1"/>
        <v>0.00314814814814815</v>
      </c>
      <c r="I35" s="17">
        <f>F35-INDEX($F$5:$F$94,MATCH(D35,$D$5:$D$94,0))</f>
        <v>0.00314814814814815</v>
      </c>
    </row>
    <row r="36" spans="1:9" ht="15" customHeight="1">
      <c r="A36" s="16">
        <v>32</v>
      </c>
      <c r="B36" s="21" t="s">
        <v>67</v>
      </c>
      <c r="C36" s="21" t="s">
        <v>68</v>
      </c>
      <c r="D36" s="16" t="s">
        <v>17</v>
      </c>
      <c r="E36" s="21"/>
      <c r="F36" s="29">
        <v>0.015011574074074075</v>
      </c>
      <c r="G36" s="16" t="str">
        <f t="shared" si="0"/>
        <v>4.19/km</v>
      </c>
      <c r="H36" s="17">
        <f t="shared" si="1"/>
        <v>0.0032291666666666684</v>
      </c>
      <c r="I36" s="17">
        <f>F36-INDEX($F$5:$F$94,MATCH(D36,$D$5:$D$94,0))</f>
        <v>0.0032291666666666684</v>
      </c>
    </row>
    <row r="37" spans="1:9" ht="15" customHeight="1">
      <c r="A37" s="16">
        <v>33</v>
      </c>
      <c r="B37" s="21" t="s">
        <v>69</v>
      </c>
      <c r="C37" s="21" t="s">
        <v>19</v>
      </c>
      <c r="D37" s="16" t="s">
        <v>17</v>
      </c>
      <c r="E37" s="21"/>
      <c r="F37" s="29">
        <v>0.015335648148148147</v>
      </c>
      <c r="G37" s="16" t="str">
        <f t="shared" si="0"/>
        <v>4.25/km</v>
      </c>
      <c r="H37" s="17">
        <f t="shared" si="1"/>
        <v>0.0035532407407407405</v>
      </c>
      <c r="I37" s="17">
        <f>F37-INDEX($F$5:$F$94,MATCH(D37,$D$5:$D$94,0))</f>
        <v>0.0035532407407407405</v>
      </c>
    </row>
    <row r="38" spans="1:9" ht="15" customHeight="1">
      <c r="A38" s="30">
        <v>34</v>
      </c>
      <c r="B38" s="31" t="s">
        <v>70</v>
      </c>
      <c r="C38" s="31" t="s">
        <v>71</v>
      </c>
      <c r="D38" s="30" t="s">
        <v>17</v>
      </c>
      <c r="E38" s="31" t="s">
        <v>38</v>
      </c>
      <c r="F38" s="32">
        <v>0.015520833333333333</v>
      </c>
      <c r="G38" s="30" t="str">
        <f t="shared" si="0"/>
        <v>4.28/km</v>
      </c>
      <c r="H38" s="33">
        <f t="shared" si="1"/>
        <v>0.0037384259259259263</v>
      </c>
      <c r="I38" s="33">
        <f>F38-INDEX($F$5:$F$94,MATCH(D38,$D$5:$D$94,0))</f>
        <v>0.0037384259259259263</v>
      </c>
    </row>
    <row r="39" spans="1:9" ht="15" customHeight="1">
      <c r="A39" s="16">
        <v>35</v>
      </c>
      <c r="B39" s="21" t="s">
        <v>72</v>
      </c>
      <c r="C39" s="21" t="s">
        <v>73</v>
      </c>
      <c r="D39" s="16" t="s">
        <v>17</v>
      </c>
      <c r="E39" s="21"/>
      <c r="F39" s="29">
        <v>0.015555555555555553</v>
      </c>
      <c r="G39" s="16" t="str">
        <f t="shared" si="0"/>
        <v>4.29/km</v>
      </c>
      <c r="H39" s="17">
        <f t="shared" si="1"/>
        <v>0.003773148148148147</v>
      </c>
      <c r="I39" s="17">
        <f>F39-INDEX($F$5:$F$94,MATCH(D39,$D$5:$D$94,0))</f>
        <v>0.003773148148148147</v>
      </c>
    </row>
    <row r="40" spans="1:9" ht="15" customHeight="1">
      <c r="A40" s="16">
        <v>36</v>
      </c>
      <c r="B40" s="21" t="s">
        <v>74</v>
      </c>
      <c r="C40" s="21" t="s">
        <v>75</v>
      </c>
      <c r="D40" s="16" t="s">
        <v>17</v>
      </c>
      <c r="E40" s="21"/>
      <c r="F40" s="29">
        <v>0.015740740740740743</v>
      </c>
      <c r="G40" s="16" t="str">
        <f t="shared" si="0"/>
        <v>4.32/km</v>
      </c>
      <c r="H40" s="17">
        <f t="shared" si="1"/>
        <v>0.003958333333333336</v>
      </c>
      <c r="I40" s="17">
        <f>F40-INDEX($F$5:$F$94,MATCH(D40,$D$5:$D$94,0))</f>
        <v>0.003958333333333336</v>
      </c>
    </row>
    <row r="41" spans="1:9" ht="15" customHeight="1">
      <c r="A41" s="16">
        <v>37</v>
      </c>
      <c r="B41" s="21" t="s">
        <v>76</v>
      </c>
      <c r="C41" s="21" t="s">
        <v>77</v>
      </c>
      <c r="D41" s="16" t="s">
        <v>17</v>
      </c>
      <c r="E41" s="21"/>
      <c r="F41" s="29">
        <v>0.01582175925925926</v>
      </c>
      <c r="G41" s="16" t="str">
        <f t="shared" si="0"/>
        <v>4.33/km</v>
      </c>
      <c r="H41" s="17">
        <f t="shared" si="1"/>
        <v>0.004039351851851855</v>
      </c>
      <c r="I41" s="17">
        <f>F41-INDEX($F$5:$F$94,MATCH(D41,$D$5:$D$94,0))</f>
        <v>0.004039351851851855</v>
      </c>
    </row>
    <row r="42" spans="1:9" ht="15" customHeight="1">
      <c r="A42" s="16">
        <v>38</v>
      </c>
      <c r="B42" s="21" t="s">
        <v>78</v>
      </c>
      <c r="C42" s="21" t="s">
        <v>21</v>
      </c>
      <c r="D42" s="16" t="s">
        <v>17</v>
      </c>
      <c r="E42" s="21"/>
      <c r="F42" s="29">
        <v>0.016099537037037037</v>
      </c>
      <c r="G42" s="16" t="str">
        <f t="shared" si="0"/>
        <v>4.38/km</v>
      </c>
      <c r="H42" s="17">
        <f t="shared" si="1"/>
        <v>0.004317129629629631</v>
      </c>
      <c r="I42" s="17">
        <f>F42-INDEX($F$5:$F$94,MATCH(D42,$D$5:$D$94,0))</f>
        <v>0.004317129629629631</v>
      </c>
    </row>
    <row r="43" spans="1:9" ht="15" customHeight="1">
      <c r="A43" s="16">
        <v>39</v>
      </c>
      <c r="B43" s="21" t="s">
        <v>79</v>
      </c>
      <c r="C43" s="21" t="s">
        <v>80</v>
      </c>
      <c r="D43" s="16" t="s">
        <v>17</v>
      </c>
      <c r="E43" s="21"/>
      <c r="F43" s="29">
        <v>0.016122685185185184</v>
      </c>
      <c r="G43" s="16" t="str">
        <f t="shared" si="0"/>
        <v>4.39/km</v>
      </c>
      <c r="H43" s="17">
        <f t="shared" si="1"/>
        <v>0.004340277777777778</v>
      </c>
      <c r="I43" s="17">
        <f>F43-INDEX($F$5:$F$94,MATCH(D43,$D$5:$D$94,0))</f>
        <v>0.004340277777777778</v>
      </c>
    </row>
    <row r="44" spans="1:9" ht="15" customHeight="1">
      <c r="A44" s="16">
        <v>40</v>
      </c>
      <c r="B44" s="21" t="s">
        <v>81</v>
      </c>
      <c r="C44" s="21" t="s">
        <v>82</v>
      </c>
      <c r="D44" s="16" t="s">
        <v>17</v>
      </c>
      <c r="E44" s="21"/>
      <c r="F44" s="29">
        <v>0.016145833333333335</v>
      </c>
      <c r="G44" s="16" t="str">
        <f t="shared" si="0"/>
        <v>4.39/km</v>
      </c>
      <c r="H44" s="17">
        <f t="shared" si="1"/>
        <v>0.004363425925925929</v>
      </c>
      <c r="I44" s="17">
        <f>F44-INDEX($F$5:$F$94,MATCH(D44,$D$5:$D$94,0))</f>
        <v>0.004363425925925929</v>
      </c>
    </row>
    <row r="45" spans="1:9" ht="15" customHeight="1">
      <c r="A45" s="16">
        <v>41</v>
      </c>
      <c r="B45" s="21" t="s">
        <v>83</v>
      </c>
      <c r="C45" s="21" t="s">
        <v>84</v>
      </c>
      <c r="D45" s="16" t="s">
        <v>17</v>
      </c>
      <c r="E45" s="21"/>
      <c r="F45" s="29">
        <v>0.01621527777777778</v>
      </c>
      <c r="G45" s="16" t="str">
        <f t="shared" si="0"/>
        <v>4.40/km</v>
      </c>
      <c r="H45" s="17">
        <f t="shared" si="1"/>
        <v>0.0044328703703703735</v>
      </c>
      <c r="I45" s="17">
        <f>F45-INDEX($F$5:$F$94,MATCH(D45,$D$5:$D$94,0))</f>
        <v>0.0044328703703703735</v>
      </c>
    </row>
    <row r="46" spans="1:9" ht="15" customHeight="1">
      <c r="A46" s="16">
        <v>42</v>
      </c>
      <c r="B46" s="21" t="s">
        <v>85</v>
      </c>
      <c r="C46" s="21" t="s">
        <v>86</v>
      </c>
      <c r="D46" s="16" t="s">
        <v>17</v>
      </c>
      <c r="E46" s="21"/>
      <c r="F46" s="29">
        <v>0.016249999999999997</v>
      </c>
      <c r="G46" s="16" t="str">
        <f t="shared" si="0"/>
        <v>4.41/km</v>
      </c>
      <c r="H46" s="17">
        <f t="shared" si="1"/>
        <v>0.004467592592592591</v>
      </c>
      <c r="I46" s="17">
        <f>F46-INDEX($F$5:$F$94,MATCH(D46,$D$5:$D$94,0))</f>
        <v>0.004467592592592591</v>
      </c>
    </row>
    <row r="47" spans="1:9" ht="15" customHeight="1">
      <c r="A47" s="16">
        <v>43</v>
      </c>
      <c r="B47" s="21" t="s">
        <v>87</v>
      </c>
      <c r="C47" s="21" t="s">
        <v>52</v>
      </c>
      <c r="D47" s="16" t="s">
        <v>17</v>
      </c>
      <c r="E47" s="21"/>
      <c r="F47" s="29">
        <v>0.01642361111111111</v>
      </c>
      <c r="G47" s="16" t="str">
        <f t="shared" si="0"/>
        <v>4.44/km</v>
      </c>
      <c r="H47" s="17">
        <f t="shared" si="1"/>
        <v>0.004641203703703705</v>
      </c>
      <c r="I47" s="17">
        <f>F47-INDEX($F$5:$F$94,MATCH(D47,$D$5:$D$94,0))</f>
        <v>0.004641203703703705</v>
      </c>
    </row>
    <row r="48" spans="1:9" ht="15" customHeight="1">
      <c r="A48" s="16">
        <v>44</v>
      </c>
      <c r="B48" s="21" t="s">
        <v>88</v>
      </c>
      <c r="C48" s="21" t="s">
        <v>89</v>
      </c>
      <c r="D48" s="16" t="s">
        <v>17</v>
      </c>
      <c r="E48" s="21"/>
      <c r="F48" s="29">
        <v>0.01644675925925926</v>
      </c>
      <c r="G48" s="16" t="str">
        <f t="shared" si="0"/>
        <v>4.44/km</v>
      </c>
      <c r="H48" s="17">
        <f t="shared" si="1"/>
        <v>0.004664351851851855</v>
      </c>
      <c r="I48" s="17">
        <f>F48-INDEX($F$5:$F$94,MATCH(D48,$D$5:$D$94,0))</f>
        <v>0.004664351851851855</v>
      </c>
    </row>
    <row r="49" spans="1:9" ht="15" customHeight="1">
      <c r="A49" s="16">
        <v>45</v>
      </c>
      <c r="B49" s="21" t="s">
        <v>90</v>
      </c>
      <c r="C49" s="21" t="s">
        <v>91</v>
      </c>
      <c r="D49" s="16" t="s">
        <v>17</v>
      </c>
      <c r="E49" s="21"/>
      <c r="F49" s="29">
        <v>0.016527777777777777</v>
      </c>
      <c r="G49" s="16" t="str">
        <f t="shared" si="0"/>
        <v>4.46/km</v>
      </c>
      <c r="H49" s="17">
        <f t="shared" si="1"/>
        <v>0.00474537037037037</v>
      </c>
      <c r="I49" s="17">
        <f>F49-INDEX($F$5:$F$94,MATCH(D49,$D$5:$D$94,0))</f>
        <v>0.00474537037037037</v>
      </c>
    </row>
    <row r="50" spans="1:9" ht="15" customHeight="1">
      <c r="A50" s="16">
        <v>46</v>
      </c>
      <c r="B50" s="21" t="s">
        <v>92</v>
      </c>
      <c r="C50" s="21" t="s">
        <v>93</v>
      </c>
      <c r="D50" s="16" t="s">
        <v>17</v>
      </c>
      <c r="E50" s="21"/>
      <c r="F50" s="29">
        <v>0.01664351851851852</v>
      </c>
      <c r="G50" s="16" t="str">
        <f t="shared" si="0"/>
        <v>4.48/km</v>
      </c>
      <c r="H50" s="17">
        <f t="shared" si="1"/>
        <v>0.004861111111111113</v>
      </c>
      <c r="I50" s="17">
        <f>F50-INDEX($F$5:$F$94,MATCH(D50,$D$5:$D$94,0))</f>
        <v>0.004861111111111113</v>
      </c>
    </row>
    <row r="51" spans="1:9" ht="15" customHeight="1">
      <c r="A51" s="16">
        <v>47</v>
      </c>
      <c r="B51" s="21" t="s">
        <v>94</v>
      </c>
      <c r="C51" s="21" t="s">
        <v>95</v>
      </c>
      <c r="D51" s="16" t="s">
        <v>17</v>
      </c>
      <c r="E51" s="21"/>
      <c r="F51" s="29">
        <v>0.01678240740740741</v>
      </c>
      <c r="G51" s="16" t="str">
        <f t="shared" si="0"/>
        <v>4.50/km</v>
      </c>
      <c r="H51" s="17">
        <f t="shared" si="1"/>
        <v>0.005000000000000003</v>
      </c>
      <c r="I51" s="17">
        <f>F51-INDEX($F$5:$F$94,MATCH(D51,$D$5:$D$94,0))</f>
        <v>0.005000000000000003</v>
      </c>
    </row>
    <row r="52" spans="1:9" ht="15" customHeight="1">
      <c r="A52" s="30">
        <v>48</v>
      </c>
      <c r="B52" s="31" t="s">
        <v>96</v>
      </c>
      <c r="C52" s="31" t="s">
        <v>97</v>
      </c>
      <c r="D52" s="30" t="s">
        <v>17</v>
      </c>
      <c r="E52" s="31" t="s">
        <v>38</v>
      </c>
      <c r="F52" s="32">
        <v>0.016944444444444443</v>
      </c>
      <c r="G52" s="30" t="str">
        <f t="shared" si="0"/>
        <v>4.53/km</v>
      </c>
      <c r="H52" s="33">
        <f t="shared" si="1"/>
        <v>0.005162037037037036</v>
      </c>
      <c r="I52" s="33">
        <f>F52-INDEX($F$5:$F$94,MATCH(D52,$D$5:$D$94,0))</f>
        <v>0.005162037037037036</v>
      </c>
    </row>
    <row r="53" spans="1:9" ht="15" customHeight="1">
      <c r="A53" s="16">
        <v>49</v>
      </c>
      <c r="B53" s="21" t="s">
        <v>98</v>
      </c>
      <c r="C53" s="21" t="s">
        <v>99</v>
      </c>
      <c r="D53" s="16" t="s">
        <v>17</v>
      </c>
      <c r="E53" s="21"/>
      <c r="F53" s="29">
        <v>0.016979166666666667</v>
      </c>
      <c r="G53" s="16" t="str">
        <f t="shared" si="0"/>
        <v>4.53/km</v>
      </c>
      <c r="H53" s="17">
        <f t="shared" si="1"/>
        <v>0.00519675925925926</v>
      </c>
      <c r="I53" s="17">
        <f>F53-INDEX($F$5:$F$94,MATCH(D53,$D$5:$D$94,0))</f>
        <v>0.00519675925925926</v>
      </c>
    </row>
    <row r="54" spans="1:9" ht="15" customHeight="1">
      <c r="A54" s="16">
        <v>50</v>
      </c>
      <c r="B54" s="21" t="s">
        <v>100</v>
      </c>
      <c r="C54" s="21" t="s">
        <v>101</v>
      </c>
      <c r="D54" s="16" t="s">
        <v>17</v>
      </c>
      <c r="E54" s="21"/>
      <c r="F54" s="29">
        <v>0.017060185185185185</v>
      </c>
      <c r="G54" s="16" t="str">
        <f t="shared" si="0"/>
        <v>4.55/km</v>
      </c>
      <c r="H54" s="17">
        <f t="shared" si="1"/>
        <v>0.005277777777777779</v>
      </c>
      <c r="I54" s="17">
        <f>F54-INDEX($F$5:$F$94,MATCH(D54,$D$5:$D$94,0))</f>
        <v>0.005277777777777779</v>
      </c>
    </row>
    <row r="55" spans="1:9" ht="15" customHeight="1">
      <c r="A55" s="16">
        <v>51</v>
      </c>
      <c r="B55" s="21" t="s">
        <v>102</v>
      </c>
      <c r="C55" s="21" t="s">
        <v>103</v>
      </c>
      <c r="D55" s="16" t="s">
        <v>17</v>
      </c>
      <c r="E55" s="21"/>
      <c r="F55" s="29">
        <v>0.017222222222222222</v>
      </c>
      <c r="G55" s="16" t="str">
        <f t="shared" si="0"/>
        <v>4.58/km</v>
      </c>
      <c r="H55" s="17">
        <f t="shared" si="1"/>
        <v>0.005439814814814816</v>
      </c>
      <c r="I55" s="17">
        <f>F55-INDEX($F$5:$F$94,MATCH(D55,$D$5:$D$94,0))</f>
        <v>0.005439814814814816</v>
      </c>
    </row>
    <row r="56" spans="1:9" ht="15" customHeight="1">
      <c r="A56" s="16">
        <v>52</v>
      </c>
      <c r="B56" s="21" t="s">
        <v>104</v>
      </c>
      <c r="C56" s="21" t="s">
        <v>101</v>
      </c>
      <c r="D56" s="16" t="s">
        <v>17</v>
      </c>
      <c r="E56" s="21"/>
      <c r="F56" s="29">
        <v>0.017256944444444446</v>
      </c>
      <c r="G56" s="16" t="str">
        <f t="shared" si="0"/>
        <v>4.58/km</v>
      </c>
      <c r="H56" s="17">
        <f t="shared" si="1"/>
        <v>0.00547453703703704</v>
      </c>
      <c r="I56" s="17">
        <f>F56-INDEX($F$5:$F$94,MATCH(D56,$D$5:$D$94,0))</f>
        <v>0.00547453703703704</v>
      </c>
    </row>
    <row r="57" spans="1:9" ht="15" customHeight="1">
      <c r="A57" s="16">
        <v>53</v>
      </c>
      <c r="B57" s="21" t="s">
        <v>105</v>
      </c>
      <c r="C57" s="21" t="s">
        <v>106</v>
      </c>
      <c r="D57" s="16" t="s">
        <v>17</v>
      </c>
      <c r="E57" s="21"/>
      <c r="F57" s="29">
        <v>0.017280092592592593</v>
      </c>
      <c r="G57" s="16" t="str">
        <f t="shared" si="0"/>
        <v>4.59/km</v>
      </c>
      <c r="H57" s="17">
        <f t="shared" si="1"/>
        <v>0.005497685185185187</v>
      </c>
      <c r="I57" s="17">
        <f>F57-INDEX($F$5:$F$94,MATCH(D57,$D$5:$D$94,0))</f>
        <v>0.005497685185185187</v>
      </c>
    </row>
    <row r="58" spans="1:9" ht="15" customHeight="1">
      <c r="A58" s="16">
        <v>54</v>
      </c>
      <c r="B58" s="21" t="s">
        <v>107</v>
      </c>
      <c r="C58" s="21" t="s">
        <v>108</v>
      </c>
      <c r="D58" s="16" t="s">
        <v>17</v>
      </c>
      <c r="E58" s="21"/>
      <c r="F58" s="29">
        <v>0.017314814814814814</v>
      </c>
      <c r="G58" s="16" t="str">
        <f t="shared" si="0"/>
        <v>4.59/km</v>
      </c>
      <c r="H58" s="17">
        <f t="shared" si="1"/>
        <v>0.005532407407407408</v>
      </c>
      <c r="I58" s="17">
        <f>F58-INDEX($F$5:$F$94,MATCH(D58,$D$5:$D$94,0))</f>
        <v>0.005532407407407408</v>
      </c>
    </row>
    <row r="59" spans="1:9" ht="15" customHeight="1">
      <c r="A59" s="16">
        <v>55</v>
      </c>
      <c r="B59" s="21" t="s">
        <v>109</v>
      </c>
      <c r="C59" s="21" t="s">
        <v>19</v>
      </c>
      <c r="D59" s="16" t="s">
        <v>17</v>
      </c>
      <c r="E59" s="21"/>
      <c r="F59" s="29">
        <v>0.017326388888888888</v>
      </c>
      <c r="G59" s="16" t="str">
        <f t="shared" si="0"/>
        <v>4.59/km</v>
      </c>
      <c r="H59" s="17">
        <f t="shared" si="1"/>
        <v>0.005543981481481481</v>
      </c>
      <c r="I59" s="17">
        <f>F59-INDEX($F$5:$F$94,MATCH(D59,$D$5:$D$94,0))</f>
        <v>0.005543981481481481</v>
      </c>
    </row>
    <row r="60" spans="1:9" ht="15" customHeight="1">
      <c r="A60" s="16">
        <v>56</v>
      </c>
      <c r="B60" s="21" t="s">
        <v>110</v>
      </c>
      <c r="C60" s="21" t="s">
        <v>111</v>
      </c>
      <c r="D60" s="16" t="s">
        <v>17</v>
      </c>
      <c r="E60" s="21"/>
      <c r="F60" s="29">
        <v>0.017384259259259262</v>
      </c>
      <c r="G60" s="16" t="str">
        <f t="shared" si="0"/>
        <v>5.00/km</v>
      </c>
      <c r="H60" s="17">
        <f t="shared" si="1"/>
        <v>0.005601851851851856</v>
      </c>
      <c r="I60" s="17">
        <f>F60-INDEX($F$5:$F$94,MATCH(D60,$D$5:$D$94,0))</f>
        <v>0.005601851851851856</v>
      </c>
    </row>
    <row r="61" spans="1:9" ht="15" customHeight="1">
      <c r="A61" s="16">
        <v>57</v>
      </c>
      <c r="B61" s="21" t="s">
        <v>112</v>
      </c>
      <c r="C61" s="21" t="s">
        <v>97</v>
      </c>
      <c r="D61" s="16" t="s">
        <v>17</v>
      </c>
      <c r="E61" s="21"/>
      <c r="F61" s="29">
        <v>0.017430555555555557</v>
      </c>
      <c r="G61" s="16" t="str">
        <f t="shared" si="0"/>
        <v>5.01/km</v>
      </c>
      <c r="H61" s="17">
        <f t="shared" si="1"/>
        <v>0.00564814814814815</v>
      </c>
      <c r="I61" s="17">
        <f>F61-INDEX($F$5:$F$94,MATCH(D61,$D$5:$D$94,0))</f>
        <v>0.00564814814814815</v>
      </c>
    </row>
    <row r="62" spans="1:9" ht="15" customHeight="1">
      <c r="A62" s="30">
        <v>58</v>
      </c>
      <c r="B62" s="31" t="s">
        <v>113</v>
      </c>
      <c r="C62" s="31" t="s">
        <v>114</v>
      </c>
      <c r="D62" s="30" t="s">
        <v>17</v>
      </c>
      <c r="E62" s="31" t="s">
        <v>38</v>
      </c>
      <c r="F62" s="32">
        <v>0.01761574074074074</v>
      </c>
      <c r="G62" s="30" t="str">
        <f t="shared" si="0"/>
        <v>5.04/km</v>
      </c>
      <c r="H62" s="33">
        <f t="shared" si="1"/>
        <v>0.0058333333333333345</v>
      </c>
      <c r="I62" s="33">
        <f>F62-INDEX($F$5:$F$94,MATCH(D62,$D$5:$D$94,0))</f>
        <v>0.0058333333333333345</v>
      </c>
    </row>
    <row r="63" spans="1:9" ht="15" customHeight="1">
      <c r="A63" s="16">
        <v>59</v>
      </c>
      <c r="B63" s="21" t="s">
        <v>115</v>
      </c>
      <c r="C63" s="21" t="s">
        <v>11</v>
      </c>
      <c r="D63" s="16" t="s">
        <v>17</v>
      </c>
      <c r="E63" s="21"/>
      <c r="F63" s="29">
        <v>0.017881944444444443</v>
      </c>
      <c r="G63" s="16" t="str">
        <f t="shared" si="0"/>
        <v>5.09/km</v>
      </c>
      <c r="H63" s="17">
        <f t="shared" si="1"/>
        <v>0.006099537037037037</v>
      </c>
      <c r="I63" s="17">
        <f>F63-INDEX($F$5:$F$94,MATCH(D63,$D$5:$D$94,0))</f>
        <v>0.006099537037037037</v>
      </c>
    </row>
    <row r="64" spans="1:9" ht="15" customHeight="1">
      <c r="A64" s="16">
        <v>60</v>
      </c>
      <c r="B64" s="21" t="s">
        <v>116</v>
      </c>
      <c r="C64" s="21" t="s">
        <v>111</v>
      </c>
      <c r="D64" s="16" t="s">
        <v>17</v>
      </c>
      <c r="E64" s="21"/>
      <c r="F64" s="29">
        <v>0.01792824074074074</v>
      </c>
      <c r="G64" s="16" t="str">
        <f t="shared" si="0"/>
        <v>5.10/km</v>
      </c>
      <c r="H64" s="17">
        <f t="shared" si="1"/>
        <v>0.006145833333333335</v>
      </c>
      <c r="I64" s="17">
        <f>F64-INDEX($F$5:$F$94,MATCH(D64,$D$5:$D$94,0))</f>
        <v>0.006145833333333335</v>
      </c>
    </row>
    <row r="65" spans="1:9" ht="15" customHeight="1">
      <c r="A65" s="16">
        <v>61</v>
      </c>
      <c r="B65" s="21" t="s">
        <v>117</v>
      </c>
      <c r="C65" s="21" t="s">
        <v>118</v>
      </c>
      <c r="D65" s="16" t="s">
        <v>17</v>
      </c>
      <c r="E65" s="21"/>
      <c r="F65" s="29">
        <v>0.017997685185185186</v>
      </c>
      <c r="G65" s="16" t="str">
        <f t="shared" si="0"/>
        <v>5.11/km</v>
      </c>
      <c r="H65" s="17">
        <f t="shared" si="1"/>
        <v>0.00621527777777778</v>
      </c>
      <c r="I65" s="17">
        <f>F65-INDEX($F$5:$F$94,MATCH(D65,$D$5:$D$94,0))</f>
        <v>0.00621527777777778</v>
      </c>
    </row>
    <row r="66" spans="1:9" ht="15" customHeight="1">
      <c r="A66" s="16">
        <v>62</v>
      </c>
      <c r="B66" s="21" t="s">
        <v>119</v>
      </c>
      <c r="C66" s="21" t="s">
        <v>120</v>
      </c>
      <c r="D66" s="16" t="s">
        <v>17</v>
      </c>
      <c r="E66" s="21"/>
      <c r="F66" s="29">
        <v>0.018020833333333333</v>
      </c>
      <c r="G66" s="16" t="str">
        <f t="shared" si="0"/>
        <v>5.11/km</v>
      </c>
      <c r="H66" s="17">
        <f t="shared" si="1"/>
        <v>0.006238425925925927</v>
      </c>
      <c r="I66" s="17">
        <f>F66-INDEX($F$5:$F$94,MATCH(D66,$D$5:$D$94,0))</f>
        <v>0.006238425925925927</v>
      </c>
    </row>
    <row r="67" spans="1:9" ht="15" customHeight="1">
      <c r="A67" s="16">
        <v>63</v>
      </c>
      <c r="B67" s="21" t="s">
        <v>121</v>
      </c>
      <c r="C67" s="21" t="s">
        <v>21</v>
      </c>
      <c r="D67" s="16" t="s">
        <v>17</v>
      </c>
      <c r="E67" s="21"/>
      <c r="F67" s="29">
        <v>0.01849537037037037</v>
      </c>
      <c r="G67" s="16" t="str">
        <f t="shared" si="0"/>
        <v>5.20/km</v>
      </c>
      <c r="H67" s="17">
        <f t="shared" si="1"/>
        <v>0.006712962962962964</v>
      </c>
      <c r="I67" s="17">
        <f>F67-INDEX($F$5:$F$94,MATCH(D67,$D$5:$D$94,0))</f>
        <v>0.006712962962962964</v>
      </c>
    </row>
    <row r="68" spans="1:9" ht="15" customHeight="1">
      <c r="A68" s="16">
        <v>64</v>
      </c>
      <c r="B68" s="21" t="s">
        <v>122</v>
      </c>
      <c r="C68" s="21" t="s">
        <v>123</v>
      </c>
      <c r="D68" s="16" t="s">
        <v>17</v>
      </c>
      <c r="E68" s="21"/>
      <c r="F68" s="29">
        <v>0.018564814814814815</v>
      </c>
      <c r="G68" s="16" t="str">
        <f t="shared" si="0"/>
        <v>5.21/km</v>
      </c>
      <c r="H68" s="17">
        <f t="shared" si="1"/>
        <v>0.006782407407407409</v>
      </c>
      <c r="I68" s="17">
        <f>F68-INDEX($F$5:$F$94,MATCH(D68,$D$5:$D$94,0))</f>
        <v>0.006782407407407409</v>
      </c>
    </row>
    <row r="69" spans="1:9" ht="15" customHeight="1">
      <c r="A69" s="16">
        <v>65</v>
      </c>
      <c r="B69" s="21" t="s">
        <v>124</v>
      </c>
      <c r="C69" s="21" t="s">
        <v>125</v>
      </c>
      <c r="D69" s="16" t="s">
        <v>17</v>
      </c>
      <c r="E69" s="21"/>
      <c r="F69" s="29">
        <v>0.01869212962962963</v>
      </c>
      <c r="G69" s="16" t="str">
        <f aca="true" t="shared" si="2" ref="G69:G94">TEXT(INT((HOUR(F69)*3600+MINUTE(F69)*60+SECOND(F69))/$I$3/60),"0")&amp;"."&amp;TEXT(MOD((HOUR(F69)*3600+MINUTE(F69)*60+SECOND(F69))/$I$3,60),"00")&amp;"/km"</f>
        <v>5.23/km</v>
      </c>
      <c r="H69" s="17">
        <f aca="true" t="shared" si="3" ref="H69:H94">F69-$F$5</f>
        <v>0.006909722222222225</v>
      </c>
      <c r="I69" s="17">
        <f>F69-INDEX($F$5:$F$94,MATCH(D69,$D$5:$D$94,0))</f>
        <v>0.006909722222222225</v>
      </c>
    </row>
    <row r="70" spans="1:9" ht="15" customHeight="1">
      <c r="A70" s="16">
        <v>66</v>
      </c>
      <c r="B70" s="21" t="s">
        <v>126</v>
      </c>
      <c r="C70" s="21" t="s">
        <v>51</v>
      </c>
      <c r="D70" s="16" t="s">
        <v>17</v>
      </c>
      <c r="E70" s="21"/>
      <c r="F70" s="29">
        <v>0.01888888888888889</v>
      </c>
      <c r="G70" s="16" t="str">
        <f t="shared" si="2"/>
        <v>5.26/km</v>
      </c>
      <c r="H70" s="17">
        <f t="shared" si="3"/>
        <v>0.007106481481481483</v>
      </c>
      <c r="I70" s="17">
        <f>F70-INDEX($F$5:$F$94,MATCH(D70,$D$5:$D$94,0))</f>
        <v>0.007106481481481483</v>
      </c>
    </row>
    <row r="71" spans="1:9" ht="15" customHeight="1">
      <c r="A71" s="16">
        <v>67</v>
      </c>
      <c r="B71" s="21" t="s">
        <v>127</v>
      </c>
      <c r="C71" s="21" t="s">
        <v>128</v>
      </c>
      <c r="D71" s="16" t="s">
        <v>17</v>
      </c>
      <c r="E71" s="21"/>
      <c r="F71" s="29">
        <v>0.018912037037037036</v>
      </c>
      <c r="G71" s="16" t="str">
        <f t="shared" si="2"/>
        <v>5.27/km</v>
      </c>
      <c r="H71" s="17">
        <f t="shared" si="3"/>
        <v>0.00712962962962963</v>
      </c>
      <c r="I71" s="17">
        <f>F71-INDEX($F$5:$F$94,MATCH(D71,$D$5:$D$94,0))</f>
        <v>0.00712962962962963</v>
      </c>
    </row>
    <row r="72" spans="1:9" ht="15" customHeight="1">
      <c r="A72" s="16">
        <v>68</v>
      </c>
      <c r="B72" s="21" t="s">
        <v>129</v>
      </c>
      <c r="C72" s="21" t="s">
        <v>130</v>
      </c>
      <c r="D72" s="16" t="s">
        <v>17</v>
      </c>
      <c r="E72" s="21"/>
      <c r="F72" s="29">
        <v>0.019085648148148147</v>
      </c>
      <c r="G72" s="16" t="str">
        <f t="shared" si="2"/>
        <v>5.30/km</v>
      </c>
      <c r="H72" s="17">
        <f t="shared" si="3"/>
        <v>0.00730324074074074</v>
      </c>
      <c r="I72" s="17">
        <f>F72-INDEX($F$5:$F$94,MATCH(D72,$D$5:$D$94,0))</f>
        <v>0.00730324074074074</v>
      </c>
    </row>
    <row r="73" spans="1:9" ht="15" customHeight="1">
      <c r="A73" s="16">
        <v>69</v>
      </c>
      <c r="B73" s="21" t="s">
        <v>131</v>
      </c>
      <c r="C73" s="21" t="s">
        <v>132</v>
      </c>
      <c r="D73" s="16" t="s">
        <v>17</v>
      </c>
      <c r="E73" s="21"/>
      <c r="F73" s="29">
        <v>0.019085648148148147</v>
      </c>
      <c r="G73" s="16" t="str">
        <f t="shared" si="2"/>
        <v>5.30/km</v>
      </c>
      <c r="H73" s="17">
        <f t="shared" si="3"/>
        <v>0.00730324074074074</v>
      </c>
      <c r="I73" s="17">
        <f>F73-INDEX($F$5:$F$94,MATCH(D73,$D$5:$D$94,0))</f>
        <v>0.00730324074074074</v>
      </c>
    </row>
    <row r="74" spans="1:9" ht="15" customHeight="1">
      <c r="A74" s="16">
        <v>70</v>
      </c>
      <c r="B74" s="21" t="s">
        <v>62</v>
      </c>
      <c r="C74" s="21" t="s">
        <v>133</v>
      </c>
      <c r="D74" s="16" t="s">
        <v>17</v>
      </c>
      <c r="E74" s="21"/>
      <c r="F74" s="29">
        <v>0.01909722222222222</v>
      </c>
      <c r="G74" s="16" t="str">
        <f t="shared" si="2"/>
        <v>5.30/km</v>
      </c>
      <c r="H74" s="17">
        <f t="shared" si="3"/>
        <v>0.007314814814814814</v>
      </c>
      <c r="I74" s="17">
        <f>F74-INDEX($F$5:$F$94,MATCH(D74,$D$5:$D$94,0))</f>
        <v>0.007314814814814814</v>
      </c>
    </row>
    <row r="75" spans="1:9" ht="15" customHeight="1">
      <c r="A75" s="16">
        <v>71</v>
      </c>
      <c r="B75" s="21" t="s">
        <v>134</v>
      </c>
      <c r="C75" s="21" t="s">
        <v>135</v>
      </c>
      <c r="D75" s="16" t="s">
        <v>17</v>
      </c>
      <c r="E75" s="21"/>
      <c r="F75" s="29">
        <v>0.019131944444444444</v>
      </c>
      <c r="G75" s="16" t="str">
        <f t="shared" si="2"/>
        <v>5.31/km</v>
      </c>
      <c r="H75" s="17">
        <f t="shared" si="3"/>
        <v>0.007349537037037038</v>
      </c>
      <c r="I75" s="17">
        <f>F75-INDEX($F$5:$F$94,MATCH(D75,$D$5:$D$94,0))</f>
        <v>0.007349537037037038</v>
      </c>
    </row>
    <row r="76" spans="1:9" ht="15" customHeight="1">
      <c r="A76" s="16">
        <v>72</v>
      </c>
      <c r="B76" s="21" t="s">
        <v>136</v>
      </c>
      <c r="C76" s="21" t="s">
        <v>137</v>
      </c>
      <c r="D76" s="16" t="s">
        <v>17</v>
      </c>
      <c r="E76" s="21"/>
      <c r="F76" s="29">
        <v>0.019398148148148147</v>
      </c>
      <c r="G76" s="16" t="str">
        <f t="shared" si="2"/>
        <v>5.35/km</v>
      </c>
      <c r="H76" s="17">
        <f t="shared" si="3"/>
        <v>0.007615740740740741</v>
      </c>
      <c r="I76" s="17">
        <f>F76-INDEX($F$5:$F$94,MATCH(D76,$D$5:$D$94,0))</f>
        <v>0.007615740740740741</v>
      </c>
    </row>
    <row r="77" spans="1:9" ht="15" customHeight="1">
      <c r="A77" s="16">
        <v>73</v>
      </c>
      <c r="B77" s="21" t="s">
        <v>138</v>
      </c>
      <c r="C77" s="21" t="s">
        <v>43</v>
      </c>
      <c r="D77" s="16" t="s">
        <v>17</v>
      </c>
      <c r="E77" s="21"/>
      <c r="F77" s="29">
        <v>0.019398148148148147</v>
      </c>
      <c r="G77" s="16" t="str">
        <f t="shared" si="2"/>
        <v>5.35/km</v>
      </c>
      <c r="H77" s="17">
        <f t="shared" si="3"/>
        <v>0.007615740740740741</v>
      </c>
      <c r="I77" s="17">
        <f>F77-INDEX($F$5:$F$94,MATCH(D77,$D$5:$D$94,0))</f>
        <v>0.007615740740740741</v>
      </c>
    </row>
    <row r="78" spans="1:9" ht="15" customHeight="1">
      <c r="A78" s="16">
        <v>74</v>
      </c>
      <c r="B78" s="21" t="s">
        <v>139</v>
      </c>
      <c r="C78" s="21" t="s">
        <v>41</v>
      </c>
      <c r="D78" s="16" t="s">
        <v>17</v>
      </c>
      <c r="E78" s="21"/>
      <c r="F78" s="29">
        <v>0.01958333333333333</v>
      </c>
      <c r="G78" s="16" t="str">
        <f t="shared" si="2"/>
        <v>5.38/km</v>
      </c>
      <c r="H78" s="17">
        <f t="shared" si="3"/>
        <v>0.007800925925925925</v>
      </c>
      <c r="I78" s="17">
        <f>F78-INDEX($F$5:$F$94,MATCH(D78,$D$5:$D$94,0))</f>
        <v>0.007800925925925925</v>
      </c>
    </row>
    <row r="79" spans="1:9" ht="15" customHeight="1">
      <c r="A79" s="30">
        <v>75</v>
      </c>
      <c r="B79" s="31" t="s">
        <v>140</v>
      </c>
      <c r="C79" s="31" t="s">
        <v>141</v>
      </c>
      <c r="D79" s="30" t="s">
        <v>17</v>
      </c>
      <c r="E79" s="31" t="s">
        <v>38</v>
      </c>
      <c r="F79" s="32">
        <v>0.0196875</v>
      </c>
      <c r="G79" s="30" t="str">
        <f t="shared" si="2"/>
        <v>5.40/km</v>
      </c>
      <c r="H79" s="33">
        <f t="shared" si="3"/>
        <v>0.007905092592592594</v>
      </c>
      <c r="I79" s="33">
        <f>F79-INDEX($F$5:$F$94,MATCH(D79,$D$5:$D$94,0))</f>
        <v>0.007905092592592594</v>
      </c>
    </row>
    <row r="80" spans="1:9" ht="15" customHeight="1">
      <c r="A80" s="16">
        <v>76</v>
      </c>
      <c r="B80" s="21" t="s">
        <v>142</v>
      </c>
      <c r="C80" s="21" t="s">
        <v>143</v>
      </c>
      <c r="D80" s="16" t="s">
        <v>17</v>
      </c>
      <c r="E80" s="21"/>
      <c r="F80" s="29">
        <v>0.019756944444444445</v>
      </c>
      <c r="G80" s="16" t="str">
        <f t="shared" si="2"/>
        <v>5.41/km</v>
      </c>
      <c r="H80" s="17">
        <f t="shared" si="3"/>
        <v>0.007974537037037039</v>
      </c>
      <c r="I80" s="17">
        <f>F80-INDEX($F$5:$F$94,MATCH(D80,$D$5:$D$94,0))</f>
        <v>0.007974537037037039</v>
      </c>
    </row>
    <row r="81" spans="1:9" ht="15" customHeight="1">
      <c r="A81" s="16">
        <v>77</v>
      </c>
      <c r="B81" s="21" t="s">
        <v>144</v>
      </c>
      <c r="C81" s="21" t="s">
        <v>52</v>
      </c>
      <c r="D81" s="16" t="s">
        <v>17</v>
      </c>
      <c r="E81" s="21"/>
      <c r="F81" s="29">
        <v>0.020613425925925927</v>
      </c>
      <c r="G81" s="16" t="str">
        <f t="shared" si="2"/>
        <v>5.56/km</v>
      </c>
      <c r="H81" s="17">
        <f t="shared" si="3"/>
        <v>0.008831018518518521</v>
      </c>
      <c r="I81" s="17">
        <f>F81-INDEX($F$5:$F$94,MATCH(D81,$D$5:$D$94,0))</f>
        <v>0.008831018518518521</v>
      </c>
    </row>
    <row r="82" spans="1:9" ht="15" customHeight="1">
      <c r="A82" s="16">
        <v>78</v>
      </c>
      <c r="B82" s="21" t="s">
        <v>145</v>
      </c>
      <c r="C82" s="21" t="s">
        <v>146</v>
      </c>
      <c r="D82" s="16" t="s">
        <v>17</v>
      </c>
      <c r="E82" s="21"/>
      <c r="F82" s="29">
        <v>0.021157407407407406</v>
      </c>
      <c r="G82" s="16" t="str">
        <f t="shared" si="2"/>
        <v>6.06/km</v>
      </c>
      <c r="H82" s="17">
        <f t="shared" si="3"/>
        <v>0.009375</v>
      </c>
      <c r="I82" s="17">
        <f>F82-INDEX($F$5:$F$94,MATCH(D82,$D$5:$D$94,0))</f>
        <v>0.009375</v>
      </c>
    </row>
    <row r="83" spans="1:9" ht="15" customHeight="1">
      <c r="A83" s="16">
        <v>79</v>
      </c>
      <c r="B83" s="21" t="s">
        <v>147</v>
      </c>
      <c r="C83" s="21" t="s">
        <v>148</v>
      </c>
      <c r="D83" s="16" t="s">
        <v>17</v>
      </c>
      <c r="E83" s="21"/>
      <c r="F83" s="29">
        <v>0.021261574074074075</v>
      </c>
      <c r="G83" s="16" t="str">
        <f t="shared" si="2"/>
        <v>6.07/km</v>
      </c>
      <c r="H83" s="17">
        <f t="shared" si="3"/>
        <v>0.009479166666666669</v>
      </c>
      <c r="I83" s="17">
        <f>F83-INDEX($F$5:$F$94,MATCH(D83,$D$5:$D$94,0))</f>
        <v>0.009479166666666669</v>
      </c>
    </row>
    <row r="84" spans="1:9" ht="15" customHeight="1">
      <c r="A84" s="16">
        <v>80</v>
      </c>
      <c r="B84" s="21" t="s">
        <v>149</v>
      </c>
      <c r="C84" s="21" t="s">
        <v>130</v>
      </c>
      <c r="D84" s="16" t="s">
        <v>17</v>
      </c>
      <c r="E84" s="21"/>
      <c r="F84" s="29">
        <v>0.0212962962962963</v>
      </c>
      <c r="G84" s="16" t="str">
        <f t="shared" si="2"/>
        <v>6.08/km</v>
      </c>
      <c r="H84" s="17">
        <f t="shared" si="3"/>
        <v>0.009513888888888893</v>
      </c>
      <c r="I84" s="17">
        <f>F84-INDEX($F$5:$F$94,MATCH(D84,$D$5:$D$94,0))</f>
        <v>0.009513888888888893</v>
      </c>
    </row>
    <row r="85" spans="1:9" ht="15" customHeight="1">
      <c r="A85" s="16">
        <v>81</v>
      </c>
      <c r="B85" s="21" t="s">
        <v>150</v>
      </c>
      <c r="C85" s="21" t="s">
        <v>97</v>
      </c>
      <c r="D85" s="16" t="s">
        <v>17</v>
      </c>
      <c r="E85" s="21"/>
      <c r="F85" s="29">
        <v>0.021377314814814818</v>
      </c>
      <c r="G85" s="16" t="str">
        <f t="shared" si="2"/>
        <v>6.09/km</v>
      </c>
      <c r="H85" s="17">
        <f t="shared" si="3"/>
        <v>0.009594907407407411</v>
      </c>
      <c r="I85" s="17">
        <f>F85-INDEX($F$5:$F$94,MATCH(D85,$D$5:$D$94,0))</f>
        <v>0.009594907407407411</v>
      </c>
    </row>
    <row r="86" spans="1:9" ht="15" customHeight="1">
      <c r="A86" s="16">
        <v>82</v>
      </c>
      <c r="B86" s="21" t="s">
        <v>151</v>
      </c>
      <c r="C86" s="21" t="s">
        <v>152</v>
      </c>
      <c r="D86" s="16" t="s">
        <v>17</v>
      </c>
      <c r="E86" s="21"/>
      <c r="F86" s="29">
        <v>0.021504629629629627</v>
      </c>
      <c r="G86" s="16" t="str">
        <f t="shared" si="2"/>
        <v>6.12/km</v>
      </c>
      <c r="H86" s="17">
        <f t="shared" si="3"/>
        <v>0.00972222222222222</v>
      </c>
      <c r="I86" s="17">
        <f>F86-INDEX($F$5:$F$94,MATCH(D86,$D$5:$D$94,0))</f>
        <v>0.00972222222222222</v>
      </c>
    </row>
    <row r="87" spans="1:9" ht="15" customHeight="1">
      <c r="A87" s="16">
        <v>83</v>
      </c>
      <c r="B87" s="21" t="s">
        <v>153</v>
      </c>
      <c r="C87" s="21" t="s">
        <v>154</v>
      </c>
      <c r="D87" s="16" t="s">
        <v>17</v>
      </c>
      <c r="E87" s="21"/>
      <c r="F87" s="29">
        <v>0.021504629629629627</v>
      </c>
      <c r="G87" s="16" t="str">
        <f t="shared" si="2"/>
        <v>6.12/km</v>
      </c>
      <c r="H87" s="17">
        <f t="shared" si="3"/>
        <v>0.00972222222222222</v>
      </c>
      <c r="I87" s="17">
        <f>F87-INDEX($F$5:$F$94,MATCH(D87,$D$5:$D$94,0))</f>
        <v>0.00972222222222222</v>
      </c>
    </row>
    <row r="88" spans="1:9" ht="15" customHeight="1">
      <c r="A88" s="30">
        <v>84</v>
      </c>
      <c r="B88" s="31" t="s">
        <v>155</v>
      </c>
      <c r="C88" s="31" t="s">
        <v>23</v>
      </c>
      <c r="D88" s="30" t="s">
        <v>17</v>
      </c>
      <c r="E88" s="31" t="s">
        <v>38</v>
      </c>
      <c r="F88" s="32">
        <v>0.021782407407407407</v>
      </c>
      <c r="G88" s="30" t="str">
        <f t="shared" si="2"/>
        <v>6.16/km</v>
      </c>
      <c r="H88" s="33">
        <f t="shared" si="3"/>
        <v>0.01</v>
      </c>
      <c r="I88" s="33">
        <f>F88-INDEX($F$5:$F$94,MATCH(D88,$D$5:$D$94,0))</f>
        <v>0.01</v>
      </c>
    </row>
    <row r="89" spans="1:9" ht="15" customHeight="1">
      <c r="A89" s="16">
        <v>85</v>
      </c>
      <c r="B89" s="21" t="s">
        <v>156</v>
      </c>
      <c r="C89" s="21" t="s">
        <v>157</v>
      </c>
      <c r="D89" s="16" t="s">
        <v>17</v>
      </c>
      <c r="E89" s="21"/>
      <c r="F89" s="29">
        <v>0.021886574074074072</v>
      </c>
      <c r="G89" s="16" t="str">
        <f t="shared" si="2"/>
        <v>6.18/km</v>
      </c>
      <c r="H89" s="17">
        <f t="shared" si="3"/>
        <v>0.010104166666666666</v>
      </c>
      <c r="I89" s="17">
        <f>F89-INDEX($F$5:$F$94,MATCH(D89,$D$5:$D$94,0))</f>
        <v>0.010104166666666666</v>
      </c>
    </row>
    <row r="90" spans="1:9" ht="15" customHeight="1">
      <c r="A90" s="16">
        <v>86</v>
      </c>
      <c r="B90" s="21" t="s">
        <v>158</v>
      </c>
      <c r="C90" s="21" t="s">
        <v>159</v>
      </c>
      <c r="D90" s="16" t="s">
        <v>17</v>
      </c>
      <c r="E90" s="21"/>
      <c r="F90" s="29">
        <v>0.021909722222222223</v>
      </c>
      <c r="G90" s="16" t="str">
        <f t="shared" si="2"/>
        <v>6.19/km</v>
      </c>
      <c r="H90" s="17">
        <f t="shared" si="3"/>
        <v>0.010127314814814816</v>
      </c>
      <c r="I90" s="17">
        <f>F90-INDEX($F$5:$F$94,MATCH(D90,$D$5:$D$94,0))</f>
        <v>0.010127314814814816</v>
      </c>
    </row>
    <row r="91" spans="1:9" ht="15" customHeight="1">
      <c r="A91" s="16">
        <v>87</v>
      </c>
      <c r="B91" s="21" t="s">
        <v>160</v>
      </c>
      <c r="C91" s="21" t="s">
        <v>75</v>
      </c>
      <c r="D91" s="16" t="s">
        <v>17</v>
      </c>
      <c r="E91" s="21"/>
      <c r="F91" s="29">
        <v>0.021979166666666664</v>
      </c>
      <c r="G91" s="16" t="str">
        <f t="shared" si="2"/>
        <v>6.20/km</v>
      </c>
      <c r="H91" s="17">
        <f t="shared" si="3"/>
        <v>0.010196759259259258</v>
      </c>
      <c r="I91" s="17">
        <f>F91-INDEX($F$5:$F$94,MATCH(D91,$D$5:$D$94,0))</f>
        <v>0.010196759259259258</v>
      </c>
    </row>
    <row r="92" spans="1:9" ht="15" customHeight="1">
      <c r="A92" s="30">
        <v>88</v>
      </c>
      <c r="B92" s="31" t="s">
        <v>70</v>
      </c>
      <c r="C92" s="31" t="s">
        <v>118</v>
      </c>
      <c r="D92" s="30" t="s">
        <v>17</v>
      </c>
      <c r="E92" s="31" t="s">
        <v>38</v>
      </c>
      <c r="F92" s="32">
        <v>0.025520833333333336</v>
      </c>
      <c r="G92" s="30" t="str">
        <f t="shared" si="2"/>
        <v>7.21/km</v>
      </c>
      <c r="H92" s="33">
        <f t="shared" si="3"/>
        <v>0.01373842592592593</v>
      </c>
      <c r="I92" s="33">
        <f>F92-INDEX($F$5:$F$94,MATCH(D92,$D$5:$D$94,0))</f>
        <v>0.01373842592592593</v>
      </c>
    </row>
    <row r="93" spans="1:9" ht="15" customHeight="1">
      <c r="A93" s="16">
        <v>89</v>
      </c>
      <c r="B93" s="21" t="s">
        <v>161</v>
      </c>
      <c r="C93" s="21" t="s">
        <v>162</v>
      </c>
      <c r="D93" s="16" t="s">
        <v>17</v>
      </c>
      <c r="E93" s="21"/>
      <c r="F93" s="29">
        <v>0.02684027777777778</v>
      </c>
      <c r="G93" s="16" t="str">
        <f t="shared" si="2"/>
        <v>7.44/km</v>
      </c>
      <c r="H93" s="17">
        <f t="shared" si="3"/>
        <v>0.015057870370370373</v>
      </c>
      <c r="I93" s="17">
        <f>F93-INDEX($F$5:$F$94,MATCH(D93,$D$5:$D$94,0))</f>
        <v>0.015057870370370373</v>
      </c>
    </row>
    <row r="94" spans="1:9" ht="15" customHeight="1">
      <c r="A94" s="34">
        <v>90</v>
      </c>
      <c r="B94" s="35" t="s">
        <v>163</v>
      </c>
      <c r="C94" s="35" t="s">
        <v>164</v>
      </c>
      <c r="D94" s="34" t="s">
        <v>17</v>
      </c>
      <c r="E94" s="35" t="s">
        <v>38</v>
      </c>
      <c r="F94" s="36">
        <v>0.027951388888888887</v>
      </c>
      <c r="G94" s="34" t="str">
        <f t="shared" si="2"/>
        <v>8.03/km</v>
      </c>
      <c r="H94" s="37">
        <f t="shared" si="3"/>
        <v>0.01616898148148148</v>
      </c>
      <c r="I94" s="37">
        <f>F94-INDEX($F$5:$F$94,MATCH(D94,$D$5:$D$94,0))</f>
        <v>0.01616898148148148</v>
      </c>
    </row>
  </sheetData>
  <sheetProtection/>
  <autoFilter ref="A4:I9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6" t="str">
        <f>Individuale!A1</f>
        <v>Corri al Massimo per Irene</v>
      </c>
      <c r="B1" s="26"/>
      <c r="C1" s="26"/>
    </row>
    <row r="2" spans="1:3" ht="24" customHeight="1">
      <c r="A2" s="24" t="str">
        <f>Individuale!A2</f>
        <v>4ª edizione </v>
      </c>
      <c r="B2" s="24"/>
      <c r="C2" s="24"/>
    </row>
    <row r="3" spans="1:3" ht="24" customHeight="1">
      <c r="A3" s="27" t="str">
        <f>Individuale!A3</f>
        <v>Villa Pamphili - Roma (RM) Italia - Sabato 25/10/2014</v>
      </c>
      <c r="B3" s="27"/>
      <c r="C3" s="27"/>
    </row>
    <row r="4" spans="1:3" ht="37.5" customHeight="1">
      <c r="A4" s="5" t="s">
        <v>1</v>
      </c>
      <c r="B4" s="8" t="s">
        <v>5</v>
      </c>
      <c r="C4" s="13" t="s">
        <v>10</v>
      </c>
    </row>
    <row r="5" spans="1:3" s="10" customFormat="1" ht="15" customHeight="1">
      <c r="A5" s="38">
        <v>1</v>
      </c>
      <c r="B5" s="39" t="s">
        <v>38</v>
      </c>
      <c r="C5" s="40">
        <v>12</v>
      </c>
    </row>
    <row r="6" spans="1:3" s="10" customFormat="1" ht="15" customHeight="1">
      <c r="A6" s="18">
        <v>2</v>
      </c>
      <c r="B6" s="12" t="s">
        <v>167</v>
      </c>
      <c r="C6" s="19">
        <v>78</v>
      </c>
    </row>
    <row r="7" ht="12.75">
      <c r="C7" s="2">
        <f>SUM(C5:C6)</f>
        <v>90</v>
      </c>
    </row>
  </sheetData>
  <sheetProtection/>
  <autoFilter ref="A4:C6">
    <sortState ref="A5:C7">
      <sortCondition descending="1" sortBy="value" ref="C5:C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2013-03-26T14:24:19Z</dcterms:created>
  <dcterms:modified xsi:type="dcterms:W3CDTF">2014-10-26T19:21:32Z</dcterms:modified>
  <cp:category/>
  <cp:version/>
  <cp:contentType/>
  <cp:contentStatus/>
</cp:coreProperties>
</file>