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<sst xmlns="http://schemas.openxmlformats.org/spreadsheetml/2006/main" count="175" uniqueCount="99">
  <si>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</si>
  <si>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</si>
  <si>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</si>
  <si>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</si>
  <si>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</si>
  <si>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</si>
  <si>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</si>
  <si>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</si>
  <si>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</si>
  <si>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</si>
  <si>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</si>
  <si>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</si>
  <si>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ANTONIO</t>
  </si>
  <si>
    <t>PAOLO</t>
  </si>
  <si>
    <t>ANGELO</t>
  </si>
  <si>
    <t>FRANCESCO</t>
  </si>
  <si>
    <t>MAURO</t>
  </si>
  <si>
    <t>ANDREA</t>
  </si>
  <si>
    <t>STEFANO</t>
  </si>
  <si>
    <t>CARLO</t>
  </si>
  <si>
    <t>MARATHON ROMA CASTELFUSANO</t>
  </si>
  <si>
    <t>MASSIMO</t>
  </si>
  <si>
    <t>CLAUDIO</t>
  </si>
  <si>
    <t>MICHELE</t>
  </si>
  <si>
    <t>DANIELA</t>
  </si>
  <si>
    <t>ALESSANDRO</t>
  </si>
  <si>
    <t>UISP ROMA</t>
  </si>
  <si>
    <t>FABRIZIO</t>
  </si>
  <si>
    <t>FRANCO</t>
  </si>
  <si>
    <t>PERCUOCO</t>
  </si>
  <si>
    <t>FABIANO</t>
  </si>
  <si>
    <t>GIUSEPPE</t>
  </si>
  <si>
    <t>VALERIA</t>
  </si>
  <si>
    <t>CRISTIANI</t>
  </si>
  <si>
    <t>AZZARELLI</t>
  </si>
  <si>
    <t>SANTA MARINELLA A C</t>
  </si>
  <si>
    <t>PIETROSANTI</t>
  </si>
  <si>
    <t>VITAMINA RUNNING</t>
  </si>
  <si>
    <t>COLETTA</t>
  </si>
  <si>
    <t>MARIANO</t>
  </si>
  <si>
    <t>CALCATERRA SPORT</t>
  </si>
  <si>
    <t>FLORE</t>
  </si>
  <si>
    <t>EMILIANO</t>
  </si>
  <si>
    <t>IACOBELLI</t>
  </si>
  <si>
    <t>LIBERTAS OSTIA RUNNER</t>
  </si>
  <si>
    <t>CARA</t>
  </si>
  <si>
    <t>BRUNORI</t>
  </si>
  <si>
    <t>ALESSIO</t>
  </si>
  <si>
    <t>JUST RUN</t>
  </si>
  <si>
    <t>BOSSONI</t>
  </si>
  <si>
    <t>VILLA GUGLIELMI</t>
  </si>
  <si>
    <t>BERTOLUZZA</t>
  </si>
  <si>
    <t>VILLA AURELIA SC</t>
  </si>
  <si>
    <t>BORTOLAMI</t>
  </si>
  <si>
    <t>FAZIOLI</t>
  </si>
  <si>
    <t>992 RUNNING</t>
  </si>
  <si>
    <t>ROBL</t>
  </si>
  <si>
    <t>KARIN</t>
  </si>
  <si>
    <t>SCAVO 2000</t>
  </si>
  <si>
    <t>FRAIOLI</t>
  </si>
  <si>
    <t>DUE PONTI</t>
  </si>
  <si>
    <t>CIERVO</t>
  </si>
  <si>
    <t>MILLEPIEDI LADISPOLI</t>
  </si>
  <si>
    <t>MICCICHE'</t>
  </si>
  <si>
    <t>INDIVIDUALE</t>
  </si>
  <si>
    <t>CIARDI</t>
  </si>
  <si>
    <t>PIERLUIGI</t>
  </si>
  <si>
    <t>ROSCIOLI</t>
  </si>
  <si>
    <t>POD ALSIUM</t>
  </si>
  <si>
    <t>MAGNI</t>
  </si>
  <si>
    <t>CHESSA</t>
  </si>
  <si>
    <t>FANI</t>
  </si>
  <si>
    <t>UISP CIVITAVECCHIA</t>
  </si>
  <si>
    <t>ZUNCHEDDU</t>
  </si>
  <si>
    <t>MARIANGELA</t>
  </si>
  <si>
    <t>ALBATROS ROMA</t>
  </si>
  <si>
    <t>VECCHI</t>
  </si>
  <si>
    <t>GRAZIA</t>
  </si>
  <si>
    <t>POD OSTIA</t>
  </si>
  <si>
    <t>TROISI</t>
  </si>
  <si>
    <t>RAFFAELE</t>
  </si>
  <si>
    <t>DE BERARDINIS</t>
  </si>
  <si>
    <t>RITA</t>
  </si>
  <si>
    <t>CICCIOLA</t>
  </si>
  <si>
    <t>MAIAPIA</t>
  </si>
  <si>
    <t>PETRELLI</t>
  </si>
  <si>
    <t>MARCELLA</t>
  </si>
  <si>
    <t>TESTINI</t>
  </si>
  <si>
    <t>GABRIELLA</t>
  </si>
  <si>
    <t>TARTAGLINI</t>
  </si>
  <si>
    <t>LUCIO</t>
  </si>
  <si>
    <t>SANGUIGNI</t>
  </si>
  <si>
    <t>SIMONETTA</t>
  </si>
  <si>
    <t>DI SIENA</t>
  </si>
  <si>
    <t>TOZZI</t>
  </si>
  <si>
    <t>-</t>
  </si>
  <si>
    <t>Cross Parco Avventura</t>
  </si>
  <si>
    <t>Fregene (RM) Italia - Domenica 07/05/2017</t>
  </si>
  <si>
    <t>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</si>
</sst>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181" fontId="31" fillId="0" borderId="33" xfId="0" applyNumberFormat="1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96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98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97</v>
      </c>
      <c r="B3" s="39"/>
      <c r="C3" s="39"/>
      <c r="D3" s="39"/>
      <c r="E3" s="39"/>
      <c r="F3" s="39"/>
      <c r="G3" s="39"/>
      <c r="H3" s="3" t="s">
        <v>0</v>
      </c>
      <c r="I3" s="4">
        <v>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34</v>
      </c>
      <c r="C5" s="27" t="s">
        <v>17</v>
      </c>
      <c r="D5" s="18" t="s">
        <v>95</v>
      </c>
      <c r="E5" s="27" t="s">
        <v>35</v>
      </c>
      <c r="F5" s="45">
        <v>0.01633101851851852</v>
      </c>
      <c r="G5" s="18" t="str">
        <f>TEXT(INT((HOUR(F5)*3600+MINUTE(F5)*60+SECOND(F5))/$I$3/60),"0")&amp;"."&amp;TEXT(MOD((HOUR(F5)*3600+MINUTE(F5)*60+SECOND(F5))/$I$3,60),"00")&amp;"/km"</f>
        <v>3.22/km</v>
      </c>
      <c r="H5" s="21">
        <f>F5-$F$5</f>
        <v>0</v>
      </c>
      <c r="I5" s="21">
        <f>F5-INDEX($F$5:$F$118,MATCH(D5,$D$5:$D$118,0))</f>
        <v>0</v>
      </c>
    </row>
    <row r="6" spans="1:9" s="10" customFormat="1" ht="15" customHeight="1">
      <c r="A6" s="13">
        <v>2</v>
      </c>
      <c r="B6" s="28" t="s">
        <v>36</v>
      </c>
      <c r="C6" s="28" t="s">
        <v>25</v>
      </c>
      <c r="D6" s="13" t="s">
        <v>95</v>
      </c>
      <c r="E6" s="28" t="s">
        <v>37</v>
      </c>
      <c r="F6" s="46">
        <v>0.017326388888888888</v>
      </c>
      <c r="G6" s="13" t="str">
        <f aca="true" t="shared" si="0" ref="G6:G21">TEXT(INT((HOUR(F6)*3600+MINUTE(F6)*60+SECOND(F6))/$I$3/60),"0")&amp;"."&amp;TEXT(MOD((HOUR(F6)*3600+MINUTE(F6)*60+SECOND(F6))/$I$3,60),"00")&amp;"/km"</f>
        <v>3.34/km</v>
      </c>
      <c r="H6" s="22">
        <f aca="true" t="shared" si="1" ref="H6:H21">F6-$F$5</f>
        <v>0.0009953703703703687</v>
      </c>
      <c r="I6" s="22">
        <f>F6-INDEX($F$5:$F$118,MATCH(D6,$D$5:$D$118,0))</f>
        <v>0.0009953703703703687</v>
      </c>
    </row>
    <row r="7" spans="1:9" s="10" customFormat="1" ht="15" customHeight="1">
      <c r="A7" s="13">
        <v>3</v>
      </c>
      <c r="B7" s="28" t="s">
        <v>38</v>
      </c>
      <c r="C7" s="28" t="s">
        <v>39</v>
      </c>
      <c r="D7" s="13" t="s">
        <v>95</v>
      </c>
      <c r="E7" s="28" t="s">
        <v>40</v>
      </c>
      <c r="F7" s="46">
        <v>0.018449074074074073</v>
      </c>
      <c r="G7" s="13" t="str">
        <f t="shared" si="0"/>
        <v>3.48/km</v>
      </c>
      <c r="H7" s="22">
        <f t="shared" si="1"/>
        <v>0.0021180555555555536</v>
      </c>
      <c r="I7" s="22">
        <f>F7-INDEX($F$5:$F$118,MATCH(D7,$D$5:$D$118,0))</f>
        <v>0.0021180555555555536</v>
      </c>
    </row>
    <row r="8" spans="1:9" s="10" customFormat="1" ht="15" customHeight="1">
      <c r="A8" s="23">
        <v>4</v>
      </c>
      <c r="B8" s="29" t="s">
        <v>41</v>
      </c>
      <c r="C8" s="29" t="s">
        <v>42</v>
      </c>
      <c r="D8" s="23" t="s">
        <v>95</v>
      </c>
      <c r="E8" s="29" t="s">
        <v>11</v>
      </c>
      <c r="F8" s="51">
        <v>0.01877314814814815</v>
      </c>
      <c r="G8" s="23" t="str">
        <f t="shared" si="0"/>
        <v>3.52/km</v>
      </c>
      <c r="H8" s="24">
        <f t="shared" si="1"/>
        <v>0.002442129629629631</v>
      </c>
      <c r="I8" s="24">
        <f>F8-INDEX($F$5:$F$118,MATCH(D8,$D$5:$D$118,0))</f>
        <v>0.002442129629629631</v>
      </c>
    </row>
    <row r="9" spans="1:9" s="10" customFormat="1" ht="15" customHeight="1">
      <c r="A9" s="13">
        <v>5</v>
      </c>
      <c r="B9" s="28" t="s">
        <v>43</v>
      </c>
      <c r="C9" s="28" t="s">
        <v>16</v>
      </c>
      <c r="D9" s="13" t="s">
        <v>95</v>
      </c>
      <c r="E9" s="28" t="s">
        <v>44</v>
      </c>
      <c r="F9" s="46">
        <v>0.01888888888888889</v>
      </c>
      <c r="G9" s="13" t="str">
        <f t="shared" si="0"/>
        <v>3.53/km</v>
      </c>
      <c r="H9" s="22">
        <f t="shared" si="1"/>
        <v>0.00255787037037037</v>
      </c>
      <c r="I9" s="22">
        <f>F9-INDEX($F$5:$F$118,MATCH(D9,$D$5:$D$118,0))</f>
        <v>0.00255787037037037</v>
      </c>
    </row>
    <row r="10" spans="1:9" s="10" customFormat="1" ht="15" customHeight="1">
      <c r="A10" s="13">
        <v>6</v>
      </c>
      <c r="B10" s="28" t="s">
        <v>45</v>
      </c>
      <c r="C10" s="28" t="s">
        <v>14</v>
      </c>
      <c r="D10" s="13" t="s">
        <v>95</v>
      </c>
      <c r="E10" s="28" t="s">
        <v>20</v>
      </c>
      <c r="F10" s="46">
        <v>0.018912037037037036</v>
      </c>
      <c r="G10" s="13" t="str">
        <f t="shared" si="0"/>
        <v>3.53/km</v>
      </c>
      <c r="H10" s="22">
        <f t="shared" si="1"/>
        <v>0.002581018518518517</v>
      </c>
      <c r="I10" s="22">
        <f>F10-INDEX($F$5:$F$118,MATCH(D10,$D$5:$D$118,0))</f>
        <v>0.002581018518518517</v>
      </c>
    </row>
    <row r="11" spans="1:9" s="10" customFormat="1" ht="15" customHeight="1">
      <c r="A11" s="13">
        <v>7</v>
      </c>
      <c r="B11" s="28" t="s">
        <v>46</v>
      </c>
      <c r="C11" s="28" t="s">
        <v>47</v>
      </c>
      <c r="D11" s="13" t="s">
        <v>95</v>
      </c>
      <c r="E11" s="28" t="s">
        <v>48</v>
      </c>
      <c r="F11" s="46">
        <v>0.01916666666666667</v>
      </c>
      <c r="G11" s="13" t="str">
        <f t="shared" si="0"/>
        <v>3.57/km</v>
      </c>
      <c r="H11" s="22">
        <f t="shared" si="1"/>
        <v>0.0028356481481481496</v>
      </c>
      <c r="I11" s="22">
        <f>F11-INDEX($F$5:$F$118,MATCH(D11,$D$5:$D$118,0))</f>
        <v>0.0028356481481481496</v>
      </c>
    </row>
    <row r="12" spans="1:9" s="10" customFormat="1" ht="15" customHeight="1">
      <c r="A12" s="13">
        <v>8</v>
      </c>
      <c r="B12" s="28" t="s">
        <v>49</v>
      </c>
      <c r="C12" s="28" t="s">
        <v>27</v>
      </c>
      <c r="D12" s="13" t="s">
        <v>95</v>
      </c>
      <c r="E12" s="28" t="s">
        <v>50</v>
      </c>
      <c r="F12" s="46">
        <v>0.01962962962962963</v>
      </c>
      <c r="G12" s="13" t="str">
        <f t="shared" si="0"/>
        <v>4.02/km</v>
      </c>
      <c r="H12" s="22">
        <f t="shared" si="1"/>
        <v>0.00329861111111111</v>
      </c>
      <c r="I12" s="22">
        <f>F12-INDEX($F$5:$F$118,MATCH(D12,$D$5:$D$118,0))</f>
        <v>0.00329861111111111</v>
      </c>
    </row>
    <row r="13" spans="1:9" s="10" customFormat="1" ht="15" customHeight="1">
      <c r="A13" s="13">
        <v>9</v>
      </c>
      <c r="B13" s="28" t="s">
        <v>51</v>
      </c>
      <c r="C13" s="28" t="s">
        <v>23</v>
      </c>
      <c r="D13" s="13" t="s">
        <v>95</v>
      </c>
      <c r="E13" s="28" t="s">
        <v>52</v>
      </c>
      <c r="F13" s="46">
        <v>0.020277777777777777</v>
      </c>
      <c r="G13" s="13" t="str">
        <f t="shared" si="0"/>
        <v>4.10/km</v>
      </c>
      <c r="H13" s="22">
        <f t="shared" si="1"/>
        <v>0.0039467592592592575</v>
      </c>
      <c r="I13" s="22">
        <f>F13-INDEX($F$5:$F$118,MATCH(D13,$D$5:$D$118,0))</f>
        <v>0.0039467592592592575</v>
      </c>
    </row>
    <row r="14" spans="1:9" s="10" customFormat="1" ht="15" customHeight="1">
      <c r="A14" s="13">
        <v>10</v>
      </c>
      <c r="B14" s="28" t="s">
        <v>53</v>
      </c>
      <c r="C14" s="28" t="s">
        <v>21</v>
      </c>
      <c r="D14" s="13" t="s">
        <v>95</v>
      </c>
      <c r="E14" s="28" t="s">
        <v>50</v>
      </c>
      <c r="F14" s="46">
        <v>0.020844907407407406</v>
      </c>
      <c r="G14" s="13" t="str">
        <f t="shared" si="0"/>
        <v>4.17/km</v>
      </c>
      <c r="H14" s="22">
        <f t="shared" si="1"/>
        <v>0.004513888888888887</v>
      </c>
      <c r="I14" s="22">
        <f>F14-INDEX($F$5:$F$118,MATCH(D14,$D$5:$D$118,0))</f>
        <v>0.004513888888888887</v>
      </c>
    </row>
    <row r="15" spans="1:9" s="10" customFormat="1" ht="15" customHeight="1">
      <c r="A15" s="13">
        <v>11</v>
      </c>
      <c r="B15" s="28" t="s">
        <v>54</v>
      </c>
      <c r="C15" s="28" t="s">
        <v>28</v>
      </c>
      <c r="D15" s="13" t="s">
        <v>95</v>
      </c>
      <c r="E15" s="28" t="s">
        <v>55</v>
      </c>
      <c r="F15" s="46">
        <v>0.021516203703703704</v>
      </c>
      <c r="G15" s="13" t="str">
        <f t="shared" si="0"/>
        <v>4.26/km</v>
      </c>
      <c r="H15" s="22">
        <f t="shared" si="1"/>
        <v>0.005185185185185185</v>
      </c>
      <c r="I15" s="22">
        <f>F15-INDEX($F$5:$F$118,MATCH(D15,$D$5:$D$118,0))</f>
        <v>0.005185185185185185</v>
      </c>
    </row>
    <row r="16" spans="1:9" s="10" customFormat="1" ht="15" customHeight="1">
      <c r="A16" s="13">
        <v>12</v>
      </c>
      <c r="B16" s="28" t="s">
        <v>56</v>
      </c>
      <c r="C16" s="28" t="s">
        <v>57</v>
      </c>
      <c r="D16" s="13" t="s">
        <v>95</v>
      </c>
      <c r="E16" s="28" t="s">
        <v>58</v>
      </c>
      <c r="F16" s="46">
        <v>0.02153935185185185</v>
      </c>
      <c r="G16" s="13" t="str">
        <f t="shared" si="0"/>
        <v>4.26/km</v>
      </c>
      <c r="H16" s="22">
        <f t="shared" si="1"/>
        <v>0.005208333333333332</v>
      </c>
      <c r="I16" s="22">
        <f>F16-INDEX($F$5:$F$118,MATCH(D16,$D$5:$D$118,0))</f>
        <v>0.005208333333333332</v>
      </c>
    </row>
    <row r="17" spans="1:9" s="10" customFormat="1" ht="15" customHeight="1">
      <c r="A17" s="13">
        <v>13</v>
      </c>
      <c r="B17" s="28" t="s">
        <v>29</v>
      </c>
      <c r="C17" s="28" t="s">
        <v>22</v>
      </c>
      <c r="D17" s="13" t="s">
        <v>95</v>
      </c>
      <c r="E17" s="28" t="s">
        <v>20</v>
      </c>
      <c r="F17" s="46">
        <v>0.02179398148148148</v>
      </c>
      <c r="G17" s="13" t="str">
        <f t="shared" si="0"/>
        <v>4.29/km</v>
      </c>
      <c r="H17" s="22">
        <f t="shared" si="1"/>
        <v>0.005462962962962961</v>
      </c>
      <c r="I17" s="22">
        <f>F17-INDEX($F$5:$F$118,MATCH(D17,$D$5:$D$118,0))</f>
        <v>0.005462962962962961</v>
      </c>
    </row>
    <row r="18" spans="1:9" s="10" customFormat="1" ht="15" customHeight="1">
      <c r="A18" s="13">
        <v>14</v>
      </c>
      <c r="B18" s="28" t="s">
        <v>59</v>
      </c>
      <c r="C18" s="28" t="s">
        <v>15</v>
      </c>
      <c r="D18" s="13" t="s">
        <v>95</v>
      </c>
      <c r="E18" s="28" t="s">
        <v>60</v>
      </c>
      <c r="F18" s="46">
        <v>0.022291666666666668</v>
      </c>
      <c r="G18" s="13" t="str">
        <f t="shared" si="0"/>
        <v>4.35/km</v>
      </c>
      <c r="H18" s="22">
        <f t="shared" si="1"/>
        <v>0.005960648148148149</v>
      </c>
      <c r="I18" s="22">
        <f>F18-INDEX($F$5:$F$118,MATCH(D18,$D$5:$D$118,0))</f>
        <v>0.005960648148148149</v>
      </c>
    </row>
    <row r="19" spans="1:9" s="10" customFormat="1" ht="15" customHeight="1">
      <c r="A19" s="13">
        <v>15</v>
      </c>
      <c r="B19" s="28" t="s">
        <v>61</v>
      </c>
      <c r="C19" s="28" t="s">
        <v>12</v>
      </c>
      <c r="D19" s="13" t="s">
        <v>95</v>
      </c>
      <c r="E19" s="28" t="s">
        <v>62</v>
      </c>
      <c r="F19" s="46">
        <v>0.022349537037037032</v>
      </c>
      <c r="G19" s="13" t="str">
        <f t="shared" si="0"/>
        <v>4.36/km</v>
      </c>
      <c r="H19" s="22">
        <f t="shared" si="1"/>
        <v>0.006018518518518513</v>
      </c>
      <c r="I19" s="22">
        <f>F19-INDEX($F$5:$F$118,MATCH(D19,$D$5:$D$118,0))</f>
        <v>0.006018518518518513</v>
      </c>
    </row>
    <row r="20" spans="1:9" s="10" customFormat="1" ht="15" customHeight="1">
      <c r="A20" s="13">
        <v>16</v>
      </c>
      <c r="B20" s="28" t="s">
        <v>63</v>
      </c>
      <c r="C20" s="28" t="s">
        <v>18</v>
      </c>
      <c r="D20" s="13" t="s">
        <v>95</v>
      </c>
      <c r="E20" s="28" t="s">
        <v>64</v>
      </c>
      <c r="F20" s="46">
        <v>0.024120370370370372</v>
      </c>
      <c r="G20" s="13" t="str">
        <f t="shared" si="0"/>
        <v>4.58/km</v>
      </c>
      <c r="H20" s="22">
        <f t="shared" si="1"/>
        <v>0.007789351851851853</v>
      </c>
      <c r="I20" s="22">
        <f>F20-INDEX($F$5:$F$118,MATCH(D20,$D$5:$D$118,0))</f>
        <v>0.007789351851851853</v>
      </c>
    </row>
    <row r="21" spans="1:9" ht="15" customHeight="1">
      <c r="A21" s="13">
        <v>17</v>
      </c>
      <c r="B21" s="28" t="s">
        <v>65</v>
      </c>
      <c r="C21" s="28" t="s">
        <v>66</v>
      </c>
      <c r="D21" s="13" t="s">
        <v>95</v>
      </c>
      <c r="E21" s="28" t="s">
        <v>50</v>
      </c>
      <c r="F21" s="46">
        <v>0.022881944444444444</v>
      </c>
      <c r="G21" s="13" t="str">
        <f t="shared" si="0"/>
        <v>4.42/km</v>
      </c>
      <c r="H21" s="22">
        <f t="shared" si="1"/>
        <v>0.006550925925925925</v>
      </c>
      <c r="I21" s="22">
        <f>F21-INDEX($F$5:$F$118,MATCH(D21,$D$5:$D$118,0))</f>
        <v>0.006550925925925925</v>
      </c>
    </row>
    <row r="22" spans="1:9" ht="15" customHeight="1">
      <c r="A22" s="13">
        <v>18</v>
      </c>
      <c r="B22" s="28" t="s">
        <v>67</v>
      </c>
      <c r="C22" s="28" t="s">
        <v>17</v>
      </c>
      <c r="D22" s="13" t="s">
        <v>95</v>
      </c>
      <c r="E22" s="28" t="s">
        <v>68</v>
      </c>
      <c r="F22" s="46">
        <v>0.023252314814814812</v>
      </c>
      <c r="G22" s="13" t="str">
        <f aca="true" t="shared" si="2" ref="G22:G28">TEXT(INT((HOUR(F22)*3600+MINUTE(F22)*60+SECOND(F22))/$I$3/60),"0")&amp;"."&amp;TEXT(MOD((HOUR(F22)*3600+MINUTE(F22)*60+SECOND(F22))/$I$3,60),"00")&amp;"/km"</f>
        <v>4.47/km</v>
      </c>
      <c r="H22" s="22">
        <f aca="true" t="shared" si="3" ref="H22:H28">F22-$F$5</f>
        <v>0.0069212962962962934</v>
      </c>
      <c r="I22" s="22">
        <f>F22-INDEX($F$5:$F$118,MATCH(D22,$D$5:$D$118,0))</f>
        <v>0.0069212962962962934</v>
      </c>
    </row>
    <row r="23" spans="1:9" ht="15" customHeight="1">
      <c r="A23" s="13">
        <v>19</v>
      </c>
      <c r="B23" s="28" t="s">
        <v>67</v>
      </c>
      <c r="C23" s="28" t="s">
        <v>30</v>
      </c>
      <c r="D23" s="13" t="s">
        <v>95</v>
      </c>
      <c r="E23" s="28" t="s">
        <v>68</v>
      </c>
      <c r="F23" s="46">
        <v>0.02326388888888889</v>
      </c>
      <c r="G23" s="13" t="str">
        <f t="shared" si="2"/>
        <v>4.47/km</v>
      </c>
      <c r="H23" s="22">
        <f t="shared" si="3"/>
        <v>0.0069328703703703705</v>
      </c>
      <c r="I23" s="22">
        <f>F23-INDEX($F$5:$F$118,MATCH(D23,$D$5:$D$118,0))</f>
        <v>0.0069328703703703705</v>
      </c>
    </row>
    <row r="24" spans="1:9" ht="15" customHeight="1">
      <c r="A24" s="13">
        <v>20</v>
      </c>
      <c r="B24" s="28" t="s">
        <v>69</v>
      </c>
      <c r="C24" s="28" t="s">
        <v>19</v>
      </c>
      <c r="D24" s="13" t="s">
        <v>95</v>
      </c>
      <c r="E24" s="28" t="s">
        <v>26</v>
      </c>
      <c r="F24" s="46">
        <v>0.023564814814814813</v>
      </c>
      <c r="G24" s="13" t="str">
        <f t="shared" si="2"/>
        <v>4.51/km</v>
      </c>
      <c r="H24" s="22">
        <f t="shared" si="3"/>
        <v>0.007233796296296294</v>
      </c>
      <c r="I24" s="22">
        <f>F24-INDEX($F$5:$F$118,MATCH(D24,$D$5:$D$118,0))</f>
        <v>0.007233796296296294</v>
      </c>
    </row>
    <row r="25" spans="1:9" ht="15" customHeight="1">
      <c r="A25" s="13">
        <v>21</v>
      </c>
      <c r="B25" s="28" t="s">
        <v>70</v>
      </c>
      <c r="C25" s="28" t="s">
        <v>13</v>
      </c>
      <c r="D25" s="13" t="s">
        <v>95</v>
      </c>
      <c r="E25" s="28" t="s">
        <v>20</v>
      </c>
      <c r="F25" s="46">
        <v>0.024097222222222225</v>
      </c>
      <c r="G25" s="13" t="str">
        <f t="shared" si="2"/>
        <v>4.57/km</v>
      </c>
      <c r="H25" s="22">
        <f t="shared" si="3"/>
        <v>0.007766203703703706</v>
      </c>
      <c r="I25" s="22">
        <f>F25-INDEX($F$5:$F$118,MATCH(D25,$D$5:$D$118,0))</f>
        <v>0.007766203703703706</v>
      </c>
    </row>
    <row r="26" spans="1:9" ht="15" customHeight="1">
      <c r="A26" s="13">
        <v>22</v>
      </c>
      <c r="B26" s="28" t="s">
        <v>71</v>
      </c>
      <c r="C26" s="28" t="s">
        <v>27</v>
      </c>
      <c r="D26" s="13" t="s">
        <v>95</v>
      </c>
      <c r="E26" s="28" t="s">
        <v>72</v>
      </c>
      <c r="F26" s="46">
        <v>0.024733796296296295</v>
      </c>
      <c r="G26" s="13" t="str">
        <f t="shared" si="2"/>
        <v>5.05/km</v>
      </c>
      <c r="H26" s="22">
        <f t="shared" si="3"/>
        <v>0.008402777777777776</v>
      </c>
      <c r="I26" s="22">
        <f>F26-INDEX($F$5:$F$118,MATCH(D26,$D$5:$D$118,0))</f>
        <v>0.008402777777777776</v>
      </c>
    </row>
    <row r="27" spans="1:9" ht="15" customHeight="1">
      <c r="A27" s="13">
        <v>23</v>
      </c>
      <c r="B27" s="28" t="s">
        <v>73</v>
      </c>
      <c r="C27" s="28" t="s">
        <v>74</v>
      </c>
      <c r="D27" s="13" t="s">
        <v>95</v>
      </c>
      <c r="E27" s="28" t="s">
        <v>75</v>
      </c>
      <c r="F27" s="46">
        <v>0.02774305555555556</v>
      </c>
      <c r="G27" s="13" t="str">
        <f t="shared" si="2"/>
        <v>5.42/km</v>
      </c>
      <c r="H27" s="22">
        <f t="shared" si="3"/>
        <v>0.01141203703703704</v>
      </c>
      <c r="I27" s="22">
        <f>F27-INDEX($F$5:$F$118,MATCH(D27,$D$5:$D$118,0))</f>
        <v>0.01141203703703704</v>
      </c>
    </row>
    <row r="28" spans="1:9" ht="15" customHeight="1">
      <c r="A28" s="13">
        <v>24</v>
      </c>
      <c r="B28" s="28" t="s">
        <v>76</v>
      </c>
      <c r="C28" s="28" t="s">
        <v>77</v>
      </c>
      <c r="D28" s="13" t="s">
        <v>95</v>
      </c>
      <c r="E28" s="28" t="s">
        <v>78</v>
      </c>
      <c r="F28" s="46">
        <v>0.028344907407407412</v>
      </c>
      <c r="G28" s="13" t="str">
        <f t="shared" si="2"/>
        <v>5.50/km</v>
      </c>
      <c r="H28" s="22">
        <f t="shared" si="3"/>
        <v>0.012013888888888893</v>
      </c>
      <c r="I28" s="22">
        <f>F28-INDEX($F$5:$F$118,MATCH(D28,$D$5:$D$118,0))</f>
        <v>0.012013888888888893</v>
      </c>
    </row>
    <row r="29" spans="1:9" ht="15.75">
      <c r="A29" s="13">
        <v>25</v>
      </c>
      <c r="B29" s="28" t="s">
        <v>79</v>
      </c>
      <c r="C29" s="28" t="s">
        <v>80</v>
      </c>
      <c r="D29" s="13" t="s">
        <v>95</v>
      </c>
      <c r="E29" s="28" t="s">
        <v>78</v>
      </c>
      <c r="F29" s="46">
        <v>0.028356481481481483</v>
      </c>
      <c r="G29" s="13" t="str">
        <f aca="true" t="shared" si="4" ref="G29:G39">TEXT(INT((HOUR(F29)*3600+MINUTE(F29)*60+SECOND(F29))/$I$3/60),"0")&amp;"."&amp;TEXT(MOD((HOUR(F29)*3600+MINUTE(F29)*60+SECOND(F29))/$I$3,60),"00")&amp;"/km"</f>
        <v>5.50/km</v>
      </c>
      <c r="H29" s="22">
        <f aca="true" t="shared" si="5" ref="H29:H39">F29-$F$5</f>
        <v>0.012025462962962963</v>
      </c>
      <c r="I29" s="22">
        <f>F29-INDEX($F$5:$F$118,MATCH(D29,$D$5:$D$118,0))</f>
        <v>0.012025462962962963</v>
      </c>
    </row>
    <row r="30" spans="1:9" ht="15.75">
      <c r="A30" s="13">
        <v>26</v>
      </c>
      <c r="B30" s="28" t="s">
        <v>81</v>
      </c>
      <c r="C30" s="28" t="s">
        <v>82</v>
      </c>
      <c r="D30" s="13" t="s">
        <v>95</v>
      </c>
      <c r="E30" s="28" t="s">
        <v>20</v>
      </c>
      <c r="F30" s="46">
        <v>0.029166666666666664</v>
      </c>
      <c r="G30" s="13" t="str">
        <f t="shared" si="4"/>
        <v>6.00/km</v>
      </c>
      <c r="H30" s="22">
        <f t="shared" si="5"/>
        <v>0.012835648148148145</v>
      </c>
      <c r="I30" s="22">
        <f>F30-INDEX($F$5:$F$118,MATCH(D30,$D$5:$D$118,0))</f>
        <v>0.012835648148148145</v>
      </c>
    </row>
    <row r="31" spans="1:9" ht="15.75">
      <c r="A31" s="13">
        <v>27</v>
      </c>
      <c r="B31" s="28" t="s">
        <v>83</v>
      </c>
      <c r="C31" s="28" t="s">
        <v>84</v>
      </c>
      <c r="D31" s="13" t="s">
        <v>95</v>
      </c>
      <c r="E31" s="28" t="s">
        <v>55</v>
      </c>
      <c r="F31" s="46">
        <v>0.029409722222222223</v>
      </c>
      <c r="G31" s="13" t="str">
        <f t="shared" si="4"/>
        <v>6.03/km</v>
      </c>
      <c r="H31" s="22">
        <f t="shared" si="5"/>
        <v>0.013078703703703703</v>
      </c>
      <c r="I31" s="22">
        <f>F31-INDEX($F$5:$F$118,MATCH(D31,$D$5:$D$118,0))</f>
        <v>0.013078703703703703</v>
      </c>
    </row>
    <row r="32" spans="1:9" ht="15.75">
      <c r="A32" s="13">
        <v>28</v>
      </c>
      <c r="B32" s="28" t="s">
        <v>85</v>
      </c>
      <c r="C32" s="28" t="s">
        <v>86</v>
      </c>
      <c r="D32" s="13" t="s">
        <v>95</v>
      </c>
      <c r="E32" s="28" t="s">
        <v>78</v>
      </c>
      <c r="F32" s="46">
        <v>0.029976851851851852</v>
      </c>
      <c r="G32" s="13" t="str">
        <f t="shared" si="4"/>
        <v>6.10/km</v>
      </c>
      <c r="H32" s="22">
        <f t="shared" si="5"/>
        <v>0.013645833333333333</v>
      </c>
      <c r="I32" s="22">
        <f>F32-INDEX($F$5:$F$118,MATCH(D32,$D$5:$D$118,0))</f>
        <v>0.013645833333333333</v>
      </c>
    </row>
    <row r="33" spans="1:9" ht="15.75">
      <c r="A33" s="13">
        <v>29</v>
      </c>
      <c r="B33" s="28" t="s">
        <v>87</v>
      </c>
      <c r="C33" s="28" t="s">
        <v>88</v>
      </c>
      <c r="D33" s="13" t="s">
        <v>95</v>
      </c>
      <c r="E33" s="28" t="s">
        <v>20</v>
      </c>
      <c r="F33" s="46">
        <v>0.030300925925925926</v>
      </c>
      <c r="G33" s="13" t="str">
        <f t="shared" si="4"/>
        <v>6.14/km</v>
      </c>
      <c r="H33" s="22">
        <f t="shared" si="5"/>
        <v>0.013969907407407407</v>
      </c>
      <c r="I33" s="22">
        <f>F33-INDEX($F$5:$F$118,MATCH(D33,$D$5:$D$118,0))</f>
        <v>0.013969907407407407</v>
      </c>
    </row>
    <row r="34" spans="1:9" ht="15.75">
      <c r="A34" s="13">
        <v>30</v>
      </c>
      <c r="B34" s="28" t="s">
        <v>89</v>
      </c>
      <c r="C34" s="28" t="s">
        <v>90</v>
      </c>
      <c r="D34" s="13" t="s">
        <v>95</v>
      </c>
      <c r="E34" s="28" t="s">
        <v>20</v>
      </c>
      <c r="F34" s="46">
        <v>0.030300925925925926</v>
      </c>
      <c r="G34" s="13" t="str">
        <f t="shared" si="4"/>
        <v>6.14/km</v>
      </c>
      <c r="H34" s="22">
        <f t="shared" si="5"/>
        <v>0.013969907407407407</v>
      </c>
      <c r="I34" s="22">
        <f>F34-INDEX($F$5:$F$118,MATCH(D34,$D$5:$D$118,0))</f>
        <v>0.013969907407407407</v>
      </c>
    </row>
    <row r="35" spans="1:9" ht="15.75">
      <c r="A35" s="13">
        <v>31</v>
      </c>
      <c r="B35" s="28" t="s">
        <v>91</v>
      </c>
      <c r="C35" s="28" t="s">
        <v>32</v>
      </c>
      <c r="D35" s="13" t="s">
        <v>95</v>
      </c>
      <c r="E35" s="28" t="s">
        <v>20</v>
      </c>
      <c r="F35" s="46">
        <v>0.031215277777777783</v>
      </c>
      <c r="G35" s="13" t="str">
        <f t="shared" si="4"/>
        <v>6.25/km</v>
      </c>
      <c r="H35" s="22">
        <f t="shared" si="5"/>
        <v>0.014884259259259264</v>
      </c>
      <c r="I35" s="22">
        <f>F35-INDEX($F$5:$F$118,MATCH(D35,$D$5:$D$118,0))</f>
        <v>0.014884259259259264</v>
      </c>
    </row>
    <row r="36" spans="1:9" ht="15.75">
      <c r="A36" s="13">
        <v>32</v>
      </c>
      <c r="B36" s="28" t="s">
        <v>33</v>
      </c>
      <c r="C36" s="28" t="s">
        <v>24</v>
      </c>
      <c r="D36" s="13" t="s">
        <v>95</v>
      </c>
      <c r="E36" s="28" t="s">
        <v>26</v>
      </c>
      <c r="F36" s="46">
        <v>0.03158564814814815</v>
      </c>
      <c r="G36" s="13" t="str">
        <f t="shared" si="4"/>
        <v>6.30/km</v>
      </c>
      <c r="H36" s="22">
        <f t="shared" si="5"/>
        <v>0.015254629629629628</v>
      </c>
      <c r="I36" s="22">
        <f>F36-INDEX($F$5:$F$118,MATCH(D36,$D$5:$D$118,0))</f>
        <v>0.015254629629629628</v>
      </c>
    </row>
    <row r="37" spans="1:9" ht="15.75">
      <c r="A37" s="13">
        <v>33</v>
      </c>
      <c r="B37" s="28" t="s">
        <v>91</v>
      </c>
      <c r="C37" s="28" t="s">
        <v>92</v>
      </c>
      <c r="D37" s="13" t="s">
        <v>95</v>
      </c>
      <c r="E37" s="28" t="s">
        <v>20</v>
      </c>
      <c r="F37" s="46">
        <v>0.0324537037037037</v>
      </c>
      <c r="G37" s="13" t="str">
        <f t="shared" si="4"/>
        <v>6.41/km</v>
      </c>
      <c r="H37" s="22">
        <f t="shared" si="5"/>
        <v>0.01612268518518518</v>
      </c>
      <c r="I37" s="22">
        <f>F37-INDEX($F$5:$F$118,MATCH(D37,$D$5:$D$118,0))</f>
        <v>0.01612268518518518</v>
      </c>
    </row>
    <row r="38" spans="1:9" ht="15.75">
      <c r="A38" s="13">
        <v>34</v>
      </c>
      <c r="B38" s="28" t="s">
        <v>93</v>
      </c>
      <c r="C38" s="28" t="s">
        <v>31</v>
      </c>
      <c r="D38" s="13" t="s">
        <v>95</v>
      </c>
      <c r="E38" s="28" t="s">
        <v>44</v>
      </c>
      <c r="F38" s="46">
        <v>0.0324537037037037</v>
      </c>
      <c r="G38" s="13" t="str">
        <f t="shared" si="4"/>
        <v>6.41/km</v>
      </c>
      <c r="H38" s="22">
        <f t="shared" si="5"/>
        <v>0.01612268518518518</v>
      </c>
      <c r="I38" s="22">
        <f>F38-INDEX($F$5:$F$118,MATCH(D38,$D$5:$D$118,0))</f>
        <v>0.01612268518518518</v>
      </c>
    </row>
    <row r="39" spans="1:9" ht="15.75">
      <c r="A39" s="47">
        <v>35</v>
      </c>
      <c r="B39" s="48" t="s">
        <v>94</v>
      </c>
      <c r="C39" s="48" t="s">
        <v>28</v>
      </c>
      <c r="D39" s="47" t="s">
        <v>95</v>
      </c>
      <c r="E39" s="48" t="s">
        <v>75</v>
      </c>
      <c r="F39" s="49">
        <v>0.034027777777777775</v>
      </c>
      <c r="G39" s="47" t="str">
        <f t="shared" si="4"/>
        <v>7.00/km</v>
      </c>
      <c r="H39" s="50">
        <f t="shared" si="5"/>
        <v>0.017696759259259256</v>
      </c>
      <c r="I39" s="50">
        <f>F39-INDEX($F$5:$F$118,MATCH(D39,$D$5:$D$118,0))</f>
        <v>0.017696759259259256</v>
      </c>
    </row>
  </sheetData>
  <sheetProtection/>
  <autoFilter ref="A4:I3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Cross Parco Avventura</v>
      </c>
      <c r="B1" s="41"/>
      <c r="C1" s="42"/>
    </row>
    <row r="2" spans="1:3" ht="24" customHeight="1">
      <c r="A2" s="43" t="str">
        <f>Individuale!A2</f>
        <v>1ª edizione</v>
      </c>
      <c r="B2" s="43"/>
      <c r="C2" s="43"/>
    </row>
    <row r="3" spans="1:3" ht="24" customHeight="1">
      <c r="A3" s="44" t="str">
        <f>Individuale!A3</f>
        <v>Fregene (RM) Italia - Domenica 07/05/2017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20</v>
      </c>
      <c r="C5" s="52">
        <v>8</v>
      </c>
    </row>
    <row r="6" spans="1:3" ht="15" customHeight="1">
      <c r="A6" s="14">
        <v>2</v>
      </c>
      <c r="B6" s="15" t="s">
        <v>78</v>
      </c>
      <c r="C6" s="53">
        <v>3</v>
      </c>
    </row>
    <row r="7" spans="1:3" ht="15" customHeight="1">
      <c r="A7" s="14">
        <v>3</v>
      </c>
      <c r="B7" s="15" t="s">
        <v>50</v>
      </c>
      <c r="C7" s="53">
        <v>3</v>
      </c>
    </row>
    <row r="8" spans="1:3" ht="15" customHeight="1">
      <c r="A8" s="14">
        <v>4</v>
      </c>
      <c r="B8" s="15" t="s">
        <v>55</v>
      </c>
      <c r="C8" s="53">
        <v>2</v>
      </c>
    </row>
    <row r="9" spans="1:3" ht="15" customHeight="1">
      <c r="A9" s="14">
        <v>5</v>
      </c>
      <c r="B9" s="15" t="s">
        <v>75</v>
      </c>
      <c r="C9" s="53">
        <v>2</v>
      </c>
    </row>
    <row r="10" spans="1:3" ht="15" customHeight="1">
      <c r="A10" s="14">
        <v>6</v>
      </c>
      <c r="B10" s="15" t="s">
        <v>44</v>
      </c>
      <c r="C10" s="53">
        <v>2</v>
      </c>
    </row>
    <row r="11" spans="1:3" ht="15" customHeight="1">
      <c r="A11" s="14">
        <v>7</v>
      </c>
      <c r="B11" s="15" t="s">
        <v>68</v>
      </c>
      <c r="C11" s="53">
        <v>2</v>
      </c>
    </row>
    <row r="12" spans="1:3" ht="15" customHeight="1">
      <c r="A12" s="14">
        <v>8</v>
      </c>
      <c r="B12" s="15" t="s">
        <v>26</v>
      </c>
      <c r="C12" s="53">
        <v>2</v>
      </c>
    </row>
    <row r="13" spans="1:3" ht="15" customHeight="1">
      <c r="A13" s="25">
        <v>9</v>
      </c>
      <c r="B13" s="26" t="s">
        <v>11</v>
      </c>
      <c r="C13" s="55">
        <v>1</v>
      </c>
    </row>
    <row r="14" spans="1:3" ht="15" customHeight="1">
      <c r="A14" s="14">
        <v>10</v>
      </c>
      <c r="B14" s="15" t="s">
        <v>40</v>
      </c>
      <c r="C14" s="53">
        <v>1</v>
      </c>
    </row>
    <row r="15" spans="1:3" ht="15.75">
      <c r="A15" s="14">
        <v>11</v>
      </c>
      <c r="B15" s="15" t="s">
        <v>60</v>
      </c>
      <c r="C15" s="53">
        <v>1</v>
      </c>
    </row>
    <row r="16" spans="1:3" ht="15.75">
      <c r="A16" s="14">
        <v>12</v>
      </c>
      <c r="B16" s="15" t="s">
        <v>64</v>
      </c>
      <c r="C16" s="53">
        <v>1</v>
      </c>
    </row>
    <row r="17" spans="1:3" ht="15.75">
      <c r="A17" s="14">
        <v>13</v>
      </c>
      <c r="B17" s="15" t="s">
        <v>48</v>
      </c>
      <c r="C17" s="53">
        <v>1</v>
      </c>
    </row>
    <row r="18" spans="1:3" ht="15.75">
      <c r="A18" s="14">
        <v>14</v>
      </c>
      <c r="B18" s="15" t="s">
        <v>62</v>
      </c>
      <c r="C18" s="53">
        <v>1</v>
      </c>
    </row>
    <row r="19" spans="1:3" ht="15.75">
      <c r="A19" s="14">
        <v>15</v>
      </c>
      <c r="B19" s="15" t="s">
        <v>35</v>
      </c>
      <c r="C19" s="53">
        <v>1</v>
      </c>
    </row>
    <row r="20" spans="1:3" ht="15.75">
      <c r="A20" s="14">
        <v>16</v>
      </c>
      <c r="B20" s="15" t="s">
        <v>58</v>
      </c>
      <c r="C20" s="53">
        <v>1</v>
      </c>
    </row>
    <row r="21" spans="1:3" ht="15.75">
      <c r="A21" s="14">
        <v>17</v>
      </c>
      <c r="B21" s="15" t="s">
        <v>72</v>
      </c>
      <c r="C21" s="53">
        <v>1</v>
      </c>
    </row>
    <row r="22" spans="1:3" ht="15.75">
      <c r="A22" s="14">
        <v>18</v>
      </c>
      <c r="B22" s="15" t="s">
        <v>52</v>
      </c>
      <c r="C22" s="53">
        <v>1</v>
      </c>
    </row>
    <row r="23" spans="1:3" ht="15.75">
      <c r="A23" s="16">
        <v>19</v>
      </c>
      <c r="B23" s="17" t="s">
        <v>37</v>
      </c>
      <c r="C23" s="54">
        <v>1</v>
      </c>
    </row>
    <row r="24" ht="12.75">
      <c r="C24" s="2">
        <f>SUM(C5:C23)</f>
        <v>35</v>
      </c>
    </row>
  </sheetData>
  <sheetProtection/>
  <autoFilter ref="A4:C4">
    <sortState ref="A5:C24">
      <sortCondition descending="1" sortBy="value" ref="C5:C2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2017-05-07T19:05:24Z</dcterms:modified>
  <cp:category/>
  <cp:version/>
  <cp:contentType/>
  <cp:contentStatus/>
</cp:coreProperties>
</file>