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'Individuale'!$A$4:$I$43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<sst xmlns="http://schemas.openxmlformats.org/spreadsheetml/2006/main" count="196" uniqueCount="125">
  <si>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</si>
  <si>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</si>
  <si>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</si>
  <si>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</si>
  <si>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</si>
  <si>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</si>
  <si>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</si>
  <si>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</si>
  <si>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</si>
  <si>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</si>
  <si>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</si>
  <si>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RUNNING EVOLUTION</t>
  </si>
  <si>
    <t>G.S. BANCARI ROMANI</t>
  </si>
  <si>
    <t>MARCO</t>
  </si>
  <si>
    <t>ROBERTO</t>
  </si>
  <si>
    <t>ALESSANDRO</t>
  </si>
  <si>
    <t>MARIO</t>
  </si>
  <si>
    <t>GIANLUCA</t>
  </si>
  <si>
    <t>FABIO</t>
  </si>
  <si>
    <t>FRANCESCO</t>
  </si>
  <si>
    <t>ANDREA</t>
  </si>
  <si>
    <t>GIANNI</t>
  </si>
  <si>
    <t>MASSIMO</t>
  </si>
  <si>
    <t>VINCENZO</t>
  </si>
  <si>
    <t>EMILIANO</t>
  </si>
  <si>
    <t>VALERIO</t>
  </si>
  <si>
    <t>PIETRO</t>
  </si>
  <si>
    <t>GUIDO</t>
  </si>
  <si>
    <t>FILIPPO</t>
  </si>
  <si>
    <t>DANIELA</t>
  </si>
  <si>
    <t>ANTONELLA</t>
  </si>
  <si>
    <t>SM35</t>
  </si>
  <si>
    <t>SM</t>
  </si>
  <si>
    <t>RUNCARD</t>
  </si>
  <si>
    <t>SM50</t>
  </si>
  <si>
    <t>SM45</t>
  </si>
  <si>
    <t>SF40</t>
  </si>
  <si>
    <t>SM40</t>
  </si>
  <si>
    <t>SM60</t>
  </si>
  <si>
    <t>SM65</t>
  </si>
  <si>
    <t>SF45</t>
  </si>
  <si>
    <t>SF35</t>
  </si>
  <si>
    <t>SILVIA</t>
  </si>
  <si>
    <t>MARIANI</t>
  </si>
  <si>
    <t>BIANCHI</t>
  </si>
  <si>
    <t>CORSA DEI SANTI</t>
  </si>
  <si>
    <t>BATTISTI</t>
  </si>
  <si>
    <t>A.S.D. PODISTICA SOLIDARIETA'</t>
  </si>
  <si>
    <t>ROMATLETICA FOOTWORKS</t>
  </si>
  <si>
    <t>ADRIANO</t>
  </si>
  <si>
    <t>POL. UNIVERSITA' FORO ITALICO</t>
  </si>
  <si>
    <t>ATLETICA CECCANO</t>
  </si>
  <si>
    <t>SONIA</t>
  </si>
  <si>
    <t>FELICI</t>
  </si>
  <si>
    <t>TIZIANA</t>
  </si>
  <si>
    <t>ROMANO</t>
  </si>
  <si>
    <t>S.S. LAZIO ATLETICA LEGGERA</t>
  </si>
  <si>
    <t>MORETTI</t>
  </si>
  <si>
    <t>TAGLIAFERRI</t>
  </si>
  <si>
    <t>IRENE</t>
  </si>
  <si>
    <t>ACSI CAMPIDOGLIO PALATINO</t>
  </si>
  <si>
    <t>LEONE</t>
  </si>
  <si>
    <t>LATROFA</t>
  </si>
  <si>
    <t>ILENIA</t>
  </si>
  <si>
    <t>AMICI PARCO CASTELLI ROMANI</t>
  </si>
  <si>
    <t>GIOVANNI SCAVO 2000 ATL.</t>
  </si>
  <si>
    <t>1ª edizione</t>
  </si>
  <si>
    <t>JM</t>
  </si>
  <si>
    <t>ATL.STUD. RIETI ANDREA MILARDI</t>
  </si>
  <si>
    <t>SERAFINELLI</t>
  </si>
  <si>
    <t>ATL. ANZIO</t>
  </si>
  <si>
    <t>FICORELLA</t>
  </si>
  <si>
    <t>CIARMATORE</t>
  </si>
  <si>
    <t>ATL. ROCCA PRIORA</t>
  </si>
  <si>
    <t>DEL MONACO</t>
  </si>
  <si>
    <t>TESTERO</t>
  </si>
  <si>
    <t>FACCIOLO</t>
  </si>
  <si>
    <t>EUROATLETICA 2002</t>
  </si>
  <si>
    <t>IMBRICI</t>
  </si>
  <si>
    <t>POD. CANUSIUM 2004</t>
  </si>
  <si>
    <t>CASCIOTTI</t>
  </si>
  <si>
    <t>IVO</t>
  </si>
  <si>
    <t>PODISTICA ROCCA DI PAPA</t>
  </si>
  <si>
    <t>ABSI</t>
  </si>
  <si>
    <t>SADIDDIN</t>
  </si>
  <si>
    <t>RUNFOREVER APRILIA</t>
  </si>
  <si>
    <t>MENNA</t>
  </si>
  <si>
    <t>MANUEL</t>
  </si>
  <si>
    <t>ASD PODISTICA 2007 TORTRETESTE</t>
  </si>
  <si>
    <t>ATL. MONTE MARIO</t>
  </si>
  <si>
    <t>VILLA</t>
  </si>
  <si>
    <t>ALBA</t>
  </si>
  <si>
    <t>DE FILIPPI</t>
  </si>
  <si>
    <t>FLORE</t>
  </si>
  <si>
    <t>LOVARI</t>
  </si>
  <si>
    <t>JACQUELINE</t>
  </si>
  <si>
    <t>NOEMI</t>
  </si>
  <si>
    <t>PF</t>
  </si>
  <si>
    <t>CRUPI</t>
  </si>
  <si>
    <t>AF</t>
  </si>
  <si>
    <t>ESERCITO SPORT &amp; GIOVANI</t>
  </si>
  <si>
    <t>BISCUSO</t>
  </si>
  <si>
    <t>G.S. CAT SPORT ROMA</t>
  </si>
  <si>
    <t>SACCOCCINI</t>
  </si>
  <si>
    <t>ATLETICA IL COLLE ASD</t>
  </si>
  <si>
    <t>ENRIQUEZ</t>
  </si>
  <si>
    <t>PAONE</t>
  </si>
  <si>
    <t>DE FRANCISCO</t>
  </si>
  <si>
    <t>SAMANTHA</t>
  </si>
  <si>
    <t>TRINCHIERI</t>
  </si>
  <si>
    <t>ISABEL</t>
  </si>
  <si>
    <t>JF</t>
  </si>
  <si>
    <t>IGINO</t>
  </si>
  <si>
    <t>FRATICELLI</t>
  </si>
  <si>
    <t>ATTILIO</t>
  </si>
  <si>
    <t>SILERI</t>
  </si>
  <si>
    <t>BINI</t>
  </si>
  <si>
    <t>BATTISTELLI</t>
  </si>
  <si>
    <t>LIVIANO</t>
  </si>
  <si>
    <t>SM70</t>
  </si>
  <si>
    <t>PIZZO</t>
  </si>
  <si>
    <t>DE CRISTOFARO</t>
  </si>
  <si>
    <t>MAGNINI</t>
  </si>
  <si>
    <t>Halloween Run</t>
  </si>
  <si>
    <t>Castel Romano (Roma) Italia - Sabato 29/10/2016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</si>
</sst>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/>
    </xf>
    <xf numFmtId="179" fontId="7" fillId="0" borderId="23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179" fontId="52" fillId="56" borderId="22" xfId="0" applyNumberFormat="1" applyFont="1" applyFill="1" applyBorder="1" applyAlignment="1">
      <alignment horizontal="center" vertical="center"/>
    </xf>
    <xf numFmtId="0" fontId="52" fillId="56" borderId="24" xfId="0" applyNumberFormat="1" applyFont="1" applyFill="1" applyBorder="1" applyAlignment="1">
      <alignment horizontal="center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22" sqref="F22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1" t="s">
        <v>123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66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124</v>
      </c>
      <c r="B3" s="33"/>
      <c r="C3" s="33"/>
      <c r="D3" s="33"/>
      <c r="E3" s="33"/>
      <c r="F3" s="33"/>
      <c r="G3" s="33"/>
      <c r="H3" s="3" t="s">
        <v>0</v>
      </c>
      <c r="I3" s="4">
        <v>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4" t="s">
        <v>61</v>
      </c>
      <c r="C5" s="44" t="s">
        <v>26</v>
      </c>
      <c r="D5" s="11" t="s">
        <v>67</v>
      </c>
      <c r="E5" s="44" t="s">
        <v>68</v>
      </c>
      <c r="F5" s="38">
        <v>0.01199074074074074</v>
      </c>
      <c r="G5" s="11" t="str">
        <f>TEXT(INT((HOUR(F5)*3600+MINUTE(F5)*60+SECOND(F5))/$I$3/60),"0")&amp;"."&amp;TEXT(MOD((HOUR(F5)*3600+MINUTE(F5)*60+SECOND(F5))/$I$3,60),"00")&amp;"/km"</f>
        <v>3.27/km</v>
      </c>
      <c r="H5" s="14">
        <f>F5-$F$5</f>
        <v>0</v>
      </c>
      <c r="I5" s="14">
        <f>F5-INDEX($F$5:$F$76,MATCH(D5,$D$5:$D$76,0))</f>
        <v>0</v>
      </c>
    </row>
    <row r="6" spans="1:9" s="10" customFormat="1" ht="15" customHeight="1">
      <c r="A6" s="12">
        <v>2</v>
      </c>
      <c r="B6" s="45" t="s">
        <v>69</v>
      </c>
      <c r="C6" s="45" t="s">
        <v>18</v>
      </c>
      <c r="D6" s="12" t="s">
        <v>37</v>
      </c>
      <c r="E6" s="45" t="s">
        <v>70</v>
      </c>
      <c r="F6" s="39">
        <v>0.012488425925925925</v>
      </c>
      <c r="G6" s="12" t="str">
        <f aca="true" t="shared" si="0" ref="G6:G21">TEXT(INT((HOUR(F6)*3600+MINUTE(F6)*60+SECOND(F6))/$I$3/60),"0")&amp;"."&amp;TEXT(MOD((HOUR(F6)*3600+MINUTE(F6)*60+SECOND(F6))/$I$3,60),"00")&amp;"/km"</f>
        <v>3.36/km</v>
      </c>
      <c r="H6" s="13">
        <f aca="true" t="shared" si="1" ref="H6:H21">F6-$F$5</f>
        <v>0.0004976851851851861</v>
      </c>
      <c r="I6" s="13">
        <f>F6-INDEX($F$5:$F$76,MATCH(D6,$D$5:$D$76,0))</f>
        <v>0</v>
      </c>
    </row>
    <row r="7" spans="1:9" s="10" customFormat="1" ht="15" customHeight="1">
      <c r="A7" s="12">
        <v>3</v>
      </c>
      <c r="B7" s="45" t="s">
        <v>71</v>
      </c>
      <c r="C7" s="45" t="s">
        <v>28</v>
      </c>
      <c r="D7" s="12" t="s">
        <v>32</v>
      </c>
      <c r="E7" s="45" t="s">
        <v>56</v>
      </c>
      <c r="F7" s="39">
        <v>0.01283564814814815</v>
      </c>
      <c r="G7" s="12" t="str">
        <f t="shared" si="0"/>
        <v>3.42/km</v>
      </c>
      <c r="H7" s="13">
        <f t="shared" si="1"/>
        <v>0.0008449074074074105</v>
      </c>
      <c r="I7" s="13">
        <f>F7-INDEX($F$5:$F$76,MATCH(D7,$D$5:$D$76,0))</f>
        <v>0</v>
      </c>
    </row>
    <row r="8" spans="1:9" s="10" customFormat="1" ht="15" customHeight="1">
      <c r="A8" s="12">
        <v>4</v>
      </c>
      <c r="B8" s="45" t="s">
        <v>72</v>
      </c>
      <c r="C8" s="45" t="s">
        <v>16</v>
      </c>
      <c r="D8" s="12" t="s">
        <v>31</v>
      </c>
      <c r="E8" s="45" t="s">
        <v>73</v>
      </c>
      <c r="F8" s="39">
        <v>0.012916666666666667</v>
      </c>
      <c r="G8" s="12" t="str">
        <f t="shared" si="0"/>
        <v>3.43/km</v>
      </c>
      <c r="H8" s="13">
        <f t="shared" si="1"/>
        <v>0.0009259259259259273</v>
      </c>
      <c r="I8" s="13">
        <f>F8-INDEX($F$5:$F$76,MATCH(D8,$D$5:$D$76,0))</f>
        <v>0</v>
      </c>
    </row>
    <row r="9" spans="1:9" s="10" customFormat="1" ht="15" customHeight="1">
      <c r="A9" s="12">
        <v>5</v>
      </c>
      <c r="B9" s="45" t="s">
        <v>74</v>
      </c>
      <c r="C9" s="45" t="s">
        <v>27</v>
      </c>
      <c r="D9" s="12" t="s">
        <v>31</v>
      </c>
      <c r="E9" s="45" t="s">
        <v>33</v>
      </c>
      <c r="F9" s="39">
        <v>0.012974537037037036</v>
      </c>
      <c r="G9" s="12" t="str">
        <f t="shared" si="0"/>
        <v>3.44/km</v>
      </c>
      <c r="H9" s="13">
        <f t="shared" si="1"/>
        <v>0.0009837962962962968</v>
      </c>
      <c r="I9" s="13">
        <f>F9-INDEX($F$5:$F$76,MATCH(D9,$D$5:$D$76,0))</f>
        <v>5.7870370370369587E-05</v>
      </c>
    </row>
    <row r="10" spans="1:9" s="10" customFormat="1" ht="15" customHeight="1">
      <c r="A10" s="12">
        <v>6</v>
      </c>
      <c r="B10" s="45" t="s">
        <v>75</v>
      </c>
      <c r="C10" s="45" t="s">
        <v>14</v>
      </c>
      <c r="D10" s="12" t="s">
        <v>31</v>
      </c>
      <c r="E10" s="45" t="s">
        <v>60</v>
      </c>
      <c r="F10" s="39">
        <v>0.013020833333333334</v>
      </c>
      <c r="G10" s="12" t="str">
        <f t="shared" si="0"/>
        <v>3.45/km</v>
      </c>
      <c r="H10" s="13">
        <f t="shared" si="1"/>
        <v>0.0010300925925925946</v>
      </c>
      <c r="I10" s="13">
        <f>F10-INDEX($F$5:$F$76,MATCH(D10,$D$5:$D$76,0))</f>
        <v>0.00010416666666666734</v>
      </c>
    </row>
    <row r="11" spans="1:9" s="10" customFormat="1" ht="15" customHeight="1">
      <c r="A11" s="12">
        <v>7</v>
      </c>
      <c r="B11" s="45" t="s">
        <v>76</v>
      </c>
      <c r="C11" s="45" t="s">
        <v>25</v>
      </c>
      <c r="D11" s="12" t="s">
        <v>35</v>
      </c>
      <c r="E11" s="45" t="s">
        <v>77</v>
      </c>
      <c r="F11" s="39">
        <v>0.013148148148148147</v>
      </c>
      <c r="G11" s="12" t="str">
        <f t="shared" si="0"/>
        <v>3.47/km</v>
      </c>
      <c r="H11" s="13">
        <f t="shared" si="1"/>
        <v>0.0011574074074074073</v>
      </c>
      <c r="I11" s="13">
        <f>F11-INDEX($F$5:$F$76,MATCH(D11,$D$5:$D$76,0))</f>
        <v>0</v>
      </c>
    </row>
    <row r="12" spans="1:9" s="10" customFormat="1" ht="15" customHeight="1">
      <c r="A12" s="12">
        <v>8</v>
      </c>
      <c r="B12" s="45" t="s">
        <v>78</v>
      </c>
      <c r="C12" s="45" t="s">
        <v>19</v>
      </c>
      <c r="D12" s="12" t="s">
        <v>32</v>
      </c>
      <c r="E12" s="45" t="s">
        <v>79</v>
      </c>
      <c r="F12" s="39">
        <v>0.01332175925925926</v>
      </c>
      <c r="G12" s="12" t="str">
        <f t="shared" si="0"/>
        <v>3.50/km</v>
      </c>
      <c r="H12" s="13">
        <f t="shared" si="1"/>
        <v>0.0013310185185185213</v>
      </c>
      <c r="I12" s="13">
        <f>F12-INDEX($F$5:$F$76,MATCH(D12,$D$5:$D$76,0))</f>
        <v>0.00048611111111111077</v>
      </c>
    </row>
    <row r="13" spans="1:9" s="10" customFormat="1" ht="15" customHeight="1">
      <c r="A13" s="12">
        <v>9</v>
      </c>
      <c r="B13" s="45" t="s">
        <v>80</v>
      </c>
      <c r="C13" s="45" t="s">
        <v>81</v>
      </c>
      <c r="D13" s="12" t="s">
        <v>35</v>
      </c>
      <c r="E13" s="45" t="s">
        <v>82</v>
      </c>
      <c r="F13" s="39">
        <v>0.013379629629629628</v>
      </c>
      <c r="G13" s="12" t="str">
        <f t="shared" si="0"/>
        <v>3.51/km</v>
      </c>
      <c r="H13" s="13">
        <f t="shared" si="1"/>
        <v>0.0013888888888888892</v>
      </c>
      <c r="I13" s="13">
        <f>F13-INDEX($F$5:$F$76,MATCH(D13,$D$5:$D$76,0))</f>
        <v>0.00023148148148148182</v>
      </c>
    </row>
    <row r="14" spans="1:9" s="10" customFormat="1" ht="15" customHeight="1">
      <c r="A14" s="12">
        <v>10</v>
      </c>
      <c r="B14" s="45" t="s">
        <v>83</v>
      </c>
      <c r="C14" s="45" t="s">
        <v>84</v>
      </c>
      <c r="D14" s="12" t="s">
        <v>34</v>
      </c>
      <c r="E14" s="45" t="s">
        <v>85</v>
      </c>
      <c r="F14" s="39">
        <v>0.013506944444444445</v>
      </c>
      <c r="G14" s="12" t="str">
        <f t="shared" si="0"/>
        <v>3.53/km</v>
      </c>
      <c r="H14" s="13">
        <f t="shared" si="1"/>
        <v>0.0015162037037037054</v>
      </c>
      <c r="I14" s="13">
        <f>F14-INDEX($F$5:$F$76,MATCH(D14,$D$5:$D$76,0))</f>
        <v>0</v>
      </c>
    </row>
    <row r="15" spans="1:9" s="10" customFormat="1" ht="15" customHeight="1">
      <c r="A15" s="12">
        <v>11</v>
      </c>
      <c r="B15" s="45" t="s">
        <v>86</v>
      </c>
      <c r="C15" s="45" t="s">
        <v>87</v>
      </c>
      <c r="D15" s="12" t="s">
        <v>31</v>
      </c>
      <c r="E15" s="45" t="s">
        <v>88</v>
      </c>
      <c r="F15" s="39">
        <v>0.013599537037037037</v>
      </c>
      <c r="G15" s="12" t="str">
        <f t="shared" si="0"/>
        <v>3.55/km</v>
      </c>
      <c r="H15" s="13">
        <f t="shared" si="1"/>
        <v>0.0016087962962962974</v>
      </c>
      <c r="I15" s="13">
        <f>F15-INDEX($F$5:$F$76,MATCH(D15,$D$5:$D$76,0))</f>
        <v>0.0006828703703703701</v>
      </c>
    </row>
    <row r="16" spans="1:9" s="10" customFormat="1" ht="15" customHeight="1">
      <c r="A16" s="12">
        <v>12</v>
      </c>
      <c r="B16" s="45" t="s">
        <v>55</v>
      </c>
      <c r="C16" s="45" t="s">
        <v>15</v>
      </c>
      <c r="D16" s="12" t="s">
        <v>35</v>
      </c>
      <c r="E16" s="45" t="s">
        <v>89</v>
      </c>
      <c r="F16" s="39">
        <v>0.013888888888888888</v>
      </c>
      <c r="G16" s="12" t="str">
        <f t="shared" si="0"/>
        <v>4.00/km</v>
      </c>
      <c r="H16" s="13">
        <f t="shared" si="1"/>
        <v>0.0018981481481481488</v>
      </c>
      <c r="I16" s="13">
        <f>F16-INDEX($F$5:$F$76,MATCH(D16,$D$5:$D$76,0))</f>
        <v>0.0007407407407407415</v>
      </c>
    </row>
    <row r="17" spans="1:9" s="10" customFormat="1" ht="15" customHeight="1">
      <c r="A17" s="12">
        <v>13</v>
      </c>
      <c r="B17" s="45" t="s">
        <v>90</v>
      </c>
      <c r="C17" s="45" t="s">
        <v>27</v>
      </c>
      <c r="D17" s="12" t="s">
        <v>35</v>
      </c>
      <c r="E17" s="45" t="s">
        <v>77</v>
      </c>
      <c r="F17" s="39">
        <v>0.013912037037037037</v>
      </c>
      <c r="G17" s="12" t="str">
        <f t="shared" si="0"/>
        <v>4.00/km</v>
      </c>
      <c r="H17" s="13">
        <f t="shared" si="1"/>
        <v>0.0019212962962962977</v>
      </c>
      <c r="I17" s="13">
        <f>F17-INDEX($F$5:$F$76,MATCH(D17,$D$5:$D$76,0))</f>
        <v>0.0007638888888888903</v>
      </c>
    </row>
    <row r="18" spans="1:9" s="10" customFormat="1" ht="15" customHeight="1">
      <c r="A18" s="27">
        <v>14</v>
      </c>
      <c r="B18" s="47" t="s">
        <v>91</v>
      </c>
      <c r="C18" s="47" t="s">
        <v>17</v>
      </c>
      <c r="D18" s="27" t="s">
        <v>35</v>
      </c>
      <c r="E18" s="47" t="s">
        <v>47</v>
      </c>
      <c r="F18" s="48">
        <v>0.013958333333333335</v>
      </c>
      <c r="G18" s="27" t="str">
        <f t="shared" si="0"/>
        <v>4.01/km</v>
      </c>
      <c r="H18" s="28">
        <f t="shared" si="1"/>
        <v>0.0019675925925925954</v>
      </c>
      <c r="I18" s="28">
        <f>F18-INDEX($F$5:$F$76,MATCH(D18,$D$5:$D$76,0))</f>
        <v>0.0008101851851851881</v>
      </c>
    </row>
    <row r="19" spans="1:9" s="10" customFormat="1" ht="15" customHeight="1">
      <c r="A19" s="12">
        <v>15</v>
      </c>
      <c r="B19" s="45" t="s">
        <v>92</v>
      </c>
      <c r="C19" s="45" t="s">
        <v>14</v>
      </c>
      <c r="D19" s="12" t="s">
        <v>31</v>
      </c>
      <c r="E19" s="45" t="s">
        <v>51</v>
      </c>
      <c r="F19" s="39">
        <v>0.013981481481481482</v>
      </c>
      <c r="G19" s="12" t="str">
        <f t="shared" si="0"/>
        <v>4.02/km</v>
      </c>
      <c r="H19" s="13">
        <f t="shared" si="1"/>
        <v>0.0019907407407407426</v>
      </c>
      <c r="I19" s="13">
        <f>F19-INDEX($F$5:$F$76,MATCH(D19,$D$5:$D$76,0))</f>
        <v>0.0010648148148148153</v>
      </c>
    </row>
    <row r="20" spans="1:9" s="10" customFormat="1" ht="15" customHeight="1">
      <c r="A20" s="27">
        <v>16</v>
      </c>
      <c r="B20" s="47" t="s">
        <v>93</v>
      </c>
      <c r="C20" s="47" t="s">
        <v>24</v>
      </c>
      <c r="D20" s="27" t="s">
        <v>31</v>
      </c>
      <c r="E20" s="47" t="s">
        <v>47</v>
      </c>
      <c r="F20" s="48">
        <v>0.014143518518518519</v>
      </c>
      <c r="G20" s="27" t="str">
        <f t="shared" si="0"/>
        <v>4.04/km</v>
      </c>
      <c r="H20" s="28">
        <f t="shared" si="1"/>
        <v>0.0021527777777777795</v>
      </c>
      <c r="I20" s="28">
        <f>F20-INDEX($F$5:$F$76,MATCH(D20,$D$5:$D$76,0))</f>
        <v>0.0012268518518518522</v>
      </c>
    </row>
    <row r="21" spans="1:9" ht="15" customHeight="1">
      <c r="A21" s="12">
        <v>17</v>
      </c>
      <c r="B21" s="45" t="s">
        <v>94</v>
      </c>
      <c r="C21" s="45" t="s">
        <v>95</v>
      </c>
      <c r="D21" s="12" t="s">
        <v>40</v>
      </c>
      <c r="E21" s="45" t="s">
        <v>11</v>
      </c>
      <c r="F21" s="39">
        <v>0.014201388888888888</v>
      </c>
      <c r="G21" s="12" t="str">
        <f t="shared" si="0"/>
        <v>4.05/km</v>
      </c>
      <c r="H21" s="13">
        <f t="shared" si="1"/>
        <v>0.002210648148148149</v>
      </c>
      <c r="I21" s="13">
        <f>F21-INDEX($F$5:$F$76,MATCH(D21,$D$5:$D$76,0))</f>
        <v>0</v>
      </c>
    </row>
    <row r="22" spans="1:9" ht="15" customHeight="1">
      <c r="A22" s="12">
        <v>18</v>
      </c>
      <c r="B22" s="45" t="s">
        <v>53</v>
      </c>
      <c r="C22" s="45" t="s">
        <v>96</v>
      </c>
      <c r="D22" s="12" t="s">
        <v>97</v>
      </c>
      <c r="E22" s="45" t="s">
        <v>50</v>
      </c>
      <c r="F22" s="39">
        <v>0.014212962962962962</v>
      </c>
      <c r="G22" s="12" t="str">
        <f aca="true" t="shared" si="2" ref="G22:G32">TEXT(INT((HOUR(F22)*3600+MINUTE(F22)*60+SECOND(F22))/$I$3/60),"0")&amp;"."&amp;TEXT(MOD((HOUR(F22)*3600+MINUTE(F22)*60+SECOND(F22))/$I$3,60),"00")&amp;"/km"</f>
        <v>4.06/km</v>
      </c>
      <c r="H22" s="13">
        <f aca="true" t="shared" si="3" ref="H22:H32">F22-$F$5</f>
        <v>0.0022222222222222227</v>
      </c>
      <c r="I22" s="13">
        <f>F22-INDEX($F$5:$F$76,MATCH(D22,$D$5:$D$76,0))</f>
        <v>0</v>
      </c>
    </row>
    <row r="23" spans="1:9" ht="15" customHeight="1">
      <c r="A23" s="12">
        <v>19</v>
      </c>
      <c r="B23" s="45" t="s">
        <v>44</v>
      </c>
      <c r="C23" s="45" t="s">
        <v>22</v>
      </c>
      <c r="D23" s="12" t="s">
        <v>35</v>
      </c>
      <c r="E23" s="45" t="s">
        <v>56</v>
      </c>
      <c r="F23" s="39">
        <v>0.014363425925925925</v>
      </c>
      <c r="G23" s="12" t="str">
        <f t="shared" si="2"/>
        <v>4.08/km</v>
      </c>
      <c r="H23" s="13">
        <f t="shared" si="3"/>
        <v>0.002372685185185186</v>
      </c>
      <c r="I23" s="13">
        <f>F23-INDEX($F$5:$F$76,MATCH(D23,$D$5:$D$76,0))</f>
        <v>0.0012152777777777787</v>
      </c>
    </row>
    <row r="24" spans="1:9" ht="15" customHeight="1">
      <c r="A24" s="12">
        <v>20</v>
      </c>
      <c r="B24" s="45" t="s">
        <v>98</v>
      </c>
      <c r="C24" s="45" t="s">
        <v>63</v>
      </c>
      <c r="D24" s="12" t="s">
        <v>99</v>
      </c>
      <c r="E24" s="45" t="s">
        <v>100</v>
      </c>
      <c r="F24" s="39">
        <v>0.014583333333333332</v>
      </c>
      <c r="G24" s="12" t="str">
        <f t="shared" si="2"/>
        <v>4.12/km</v>
      </c>
      <c r="H24" s="13">
        <f t="shared" si="3"/>
        <v>0.0025925925925925925</v>
      </c>
      <c r="I24" s="13">
        <f>F24-INDEX($F$5:$F$76,MATCH(D24,$D$5:$D$76,0))</f>
        <v>0</v>
      </c>
    </row>
    <row r="25" spans="1:9" ht="15" customHeight="1">
      <c r="A25" s="12">
        <v>21</v>
      </c>
      <c r="B25" s="45" t="s">
        <v>101</v>
      </c>
      <c r="C25" s="45" t="s">
        <v>49</v>
      </c>
      <c r="D25" s="12" t="s">
        <v>34</v>
      </c>
      <c r="E25" s="45" t="s">
        <v>102</v>
      </c>
      <c r="F25" s="39">
        <v>0.015266203703703705</v>
      </c>
      <c r="G25" s="12" t="str">
        <f t="shared" si="2"/>
        <v>4.24/km</v>
      </c>
      <c r="H25" s="13">
        <f t="shared" si="3"/>
        <v>0.003275462962962966</v>
      </c>
      <c r="I25" s="13">
        <f>F25-INDEX($F$5:$F$76,MATCH(D25,$D$5:$D$76,0))</f>
        <v>0.0017592592592592608</v>
      </c>
    </row>
    <row r="26" spans="1:9" ht="15" customHeight="1">
      <c r="A26" s="12">
        <v>22</v>
      </c>
      <c r="B26" s="45" t="s">
        <v>103</v>
      </c>
      <c r="C26" s="45" t="s">
        <v>13</v>
      </c>
      <c r="D26" s="12" t="s">
        <v>31</v>
      </c>
      <c r="E26" s="45" t="s">
        <v>104</v>
      </c>
      <c r="F26" s="39">
        <v>0.015509259259259257</v>
      </c>
      <c r="G26" s="12" t="str">
        <f t="shared" si="2"/>
        <v>4.28/km</v>
      </c>
      <c r="H26" s="13">
        <f t="shared" si="3"/>
        <v>0.003518518518518518</v>
      </c>
      <c r="I26" s="13">
        <f>F26-INDEX($F$5:$F$76,MATCH(D26,$D$5:$D$76,0))</f>
        <v>0.002592592592592591</v>
      </c>
    </row>
    <row r="27" spans="1:9" ht="15" customHeight="1">
      <c r="A27" s="12">
        <v>23</v>
      </c>
      <c r="B27" s="45" t="s">
        <v>105</v>
      </c>
      <c r="C27" s="45" t="s">
        <v>59</v>
      </c>
      <c r="D27" s="12" t="s">
        <v>41</v>
      </c>
      <c r="E27" s="45" t="s">
        <v>104</v>
      </c>
      <c r="F27" s="39">
        <v>0.015509259259259257</v>
      </c>
      <c r="G27" s="12" t="str">
        <f t="shared" si="2"/>
        <v>4.28/km</v>
      </c>
      <c r="H27" s="13">
        <f t="shared" si="3"/>
        <v>0.003518518518518518</v>
      </c>
      <c r="I27" s="13">
        <f>F27-INDEX($F$5:$F$76,MATCH(D27,$D$5:$D$76,0))</f>
        <v>0</v>
      </c>
    </row>
    <row r="28" spans="1:9" ht="15" customHeight="1">
      <c r="A28" s="12">
        <v>24</v>
      </c>
      <c r="B28" s="45" t="s">
        <v>106</v>
      </c>
      <c r="C28" s="45" t="s">
        <v>21</v>
      </c>
      <c r="D28" s="12" t="s">
        <v>39</v>
      </c>
      <c r="E28" s="45" t="s">
        <v>56</v>
      </c>
      <c r="F28" s="39">
        <v>0.015613425925925926</v>
      </c>
      <c r="G28" s="12" t="str">
        <f t="shared" si="2"/>
        <v>4.30/km</v>
      </c>
      <c r="H28" s="13">
        <f t="shared" si="3"/>
        <v>0.003622685185185187</v>
      </c>
      <c r="I28" s="13">
        <f>F28-INDEX($F$5:$F$76,MATCH(D28,$D$5:$D$76,0))</f>
        <v>0</v>
      </c>
    </row>
    <row r="29" spans="1:9" ht="15" customHeight="1">
      <c r="A29" s="12">
        <v>25</v>
      </c>
      <c r="B29" s="45" t="s">
        <v>107</v>
      </c>
      <c r="C29" s="45" t="s">
        <v>108</v>
      </c>
      <c r="D29" s="12" t="s">
        <v>97</v>
      </c>
      <c r="E29" s="45" t="s">
        <v>50</v>
      </c>
      <c r="F29" s="39">
        <v>0.015636574074074074</v>
      </c>
      <c r="G29" s="12" t="str">
        <f t="shared" si="2"/>
        <v>4.30/km</v>
      </c>
      <c r="H29" s="13">
        <f t="shared" si="3"/>
        <v>0.0036458333333333343</v>
      </c>
      <c r="I29" s="13">
        <f>F29-INDEX($F$5:$F$76,MATCH(D29,$D$5:$D$76,0))</f>
        <v>0.0014236111111111116</v>
      </c>
    </row>
    <row r="30" spans="1:9" ht="15" customHeight="1">
      <c r="A30" s="12">
        <v>26</v>
      </c>
      <c r="B30" s="45" t="s">
        <v>109</v>
      </c>
      <c r="C30" s="45" t="s">
        <v>110</v>
      </c>
      <c r="D30" s="12" t="s">
        <v>111</v>
      </c>
      <c r="E30" s="45" t="s">
        <v>68</v>
      </c>
      <c r="F30" s="39">
        <v>0.016006944444444445</v>
      </c>
      <c r="G30" s="12" t="str">
        <f t="shared" si="2"/>
        <v>4.37/km</v>
      </c>
      <c r="H30" s="13">
        <f t="shared" si="3"/>
        <v>0.004016203703703706</v>
      </c>
      <c r="I30" s="13">
        <f>F30-INDEX($F$5:$F$76,MATCH(D30,$D$5:$D$76,0))</f>
        <v>0</v>
      </c>
    </row>
    <row r="31" spans="1:9" ht="15" customHeight="1">
      <c r="A31" s="12">
        <v>27</v>
      </c>
      <c r="B31" s="45" t="s">
        <v>58</v>
      </c>
      <c r="C31" s="45" t="s">
        <v>112</v>
      </c>
      <c r="D31" s="12" t="s">
        <v>37</v>
      </c>
      <c r="E31" s="45" t="s">
        <v>70</v>
      </c>
      <c r="F31" s="39">
        <v>0.01615740740740741</v>
      </c>
      <c r="G31" s="12" t="str">
        <f t="shared" si="2"/>
        <v>4.39/km</v>
      </c>
      <c r="H31" s="13">
        <f t="shared" si="3"/>
        <v>0.004166666666666669</v>
      </c>
      <c r="I31" s="13">
        <f>F31-INDEX($F$5:$F$76,MATCH(D31,$D$5:$D$76,0))</f>
        <v>0.003668981481481483</v>
      </c>
    </row>
    <row r="32" spans="1:9" ht="15" customHeight="1">
      <c r="A32" s="12">
        <v>28</v>
      </c>
      <c r="B32" s="45" t="s">
        <v>57</v>
      </c>
      <c r="C32" s="45" t="s">
        <v>20</v>
      </c>
      <c r="D32" s="12" t="s">
        <v>34</v>
      </c>
      <c r="E32" s="45" t="s">
        <v>73</v>
      </c>
      <c r="F32" s="39">
        <v>0.01615740740740741</v>
      </c>
      <c r="G32" s="12" t="str">
        <f t="shared" si="2"/>
        <v>4.39/km</v>
      </c>
      <c r="H32" s="13">
        <f t="shared" si="3"/>
        <v>0.004166666666666669</v>
      </c>
      <c r="I32" s="13">
        <f>F32-INDEX($F$5:$F$76,MATCH(D32,$D$5:$D$76,0))</f>
        <v>0.002650462962962964</v>
      </c>
    </row>
    <row r="33" spans="1:9" ht="15" customHeight="1">
      <c r="A33" s="12">
        <v>29</v>
      </c>
      <c r="B33" s="45" t="s">
        <v>113</v>
      </c>
      <c r="C33" s="45" t="s">
        <v>114</v>
      </c>
      <c r="D33" s="12" t="s">
        <v>38</v>
      </c>
      <c r="E33" s="45" t="s">
        <v>65</v>
      </c>
      <c r="F33" s="39">
        <v>0.016354166666666666</v>
      </c>
      <c r="G33" s="12" t="str">
        <f>TEXT(INT((HOUR(F33)*3600+MINUTE(F33)*60+SECOND(F33))/$I$3/60),"0")&amp;"."&amp;TEXT(MOD((HOUR(F33)*3600+MINUTE(F33)*60+SECOND(F33))/$I$3,60),"00")&amp;"/km"</f>
        <v>4.43/km</v>
      </c>
      <c r="H33" s="13">
        <f>F33-$F$5</f>
        <v>0.004363425925925927</v>
      </c>
      <c r="I33" s="13">
        <f>F33-INDEX($F$5:$F$76,MATCH(D33,$D$5:$D$76,0))</f>
        <v>0</v>
      </c>
    </row>
    <row r="34" spans="1:9" ht="15" customHeight="1">
      <c r="A34" s="12">
        <v>30</v>
      </c>
      <c r="B34" s="45" t="s">
        <v>115</v>
      </c>
      <c r="C34" s="45" t="s">
        <v>42</v>
      </c>
      <c r="D34" s="12" t="s">
        <v>40</v>
      </c>
      <c r="E34" s="45" t="s">
        <v>48</v>
      </c>
      <c r="F34" s="39">
        <v>0.01650462962962963</v>
      </c>
      <c r="G34" s="12" t="str">
        <f>TEXT(INT((HOUR(F34)*3600+MINUTE(F34)*60+SECOND(F34))/$I$3/60),"0")&amp;"."&amp;TEXT(MOD((HOUR(F34)*3600+MINUTE(F34)*60+SECOND(F34))/$I$3,60),"00")&amp;"/km"</f>
        <v>4.45/km</v>
      </c>
      <c r="H34" s="13">
        <f>F34-$F$5</f>
        <v>0.00451388888888889</v>
      </c>
      <c r="I34" s="13">
        <f>F34-INDEX($F$5:$F$76,MATCH(D34,$D$5:$D$76,0))</f>
        <v>0.002303240740740741</v>
      </c>
    </row>
    <row r="35" spans="1:9" ht="15" customHeight="1">
      <c r="A35" s="12">
        <v>31</v>
      </c>
      <c r="B35" s="45" t="s">
        <v>116</v>
      </c>
      <c r="C35" s="45" t="s">
        <v>54</v>
      </c>
      <c r="D35" s="12" t="s">
        <v>36</v>
      </c>
      <c r="E35" s="45" t="s">
        <v>64</v>
      </c>
      <c r="F35" s="39">
        <v>0.01667824074074074</v>
      </c>
      <c r="G35" s="12" t="str">
        <f>TEXT(INT((HOUR(F35)*3600+MINUTE(F35)*60+SECOND(F35))/$I$3/60),"0")&amp;"."&amp;TEXT(MOD((HOUR(F35)*3600+MINUTE(F35)*60+SECOND(F35))/$I$3,60),"00")&amp;"/km"</f>
        <v>4.48/km</v>
      </c>
      <c r="H35" s="13">
        <f>F35-$F$5</f>
        <v>0.004687500000000001</v>
      </c>
      <c r="I35" s="13">
        <f>F35-INDEX($F$5:$F$76,MATCH(D35,$D$5:$D$76,0))</f>
        <v>0</v>
      </c>
    </row>
    <row r="36" spans="1:9" ht="15" customHeight="1">
      <c r="A36" s="12">
        <v>32</v>
      </c>
      <c r="B36" s="45" t="s">
        <v>62</v>
      </c>
      <c r="C36" s="45" t="s">
        <v>18</v>
      </c>
      <c r="D36" s="12" t="s">
        <v>37</v>
      </c>
      <c r="E36" s="45" t="s">
        <v>102</v>
      </c>
      <c r="F36" s="39">
        <v>0.01673611111111111</v>
      </c>
      <c r="G36" s="12" t="str">
        <f>TEXT(INT((HOUR(F36)*3600+MINUTE(F36)*60+SECOND(F36))/$I$3/60),"0")&amp;"."&amp;TEXT(MOD((HOUR(F36)*3600+MINUTE(F36)*60+SECOND(F36))/$I$3,60),"00")&amp;"/km"</f>
        <v>4.49/km</v>
      </c>
      <c r="H36" s="13">
        <f>F36-$F$5</f>
        <v>0.004745370370370372</v>
      </c>
      <c r="I36" s="13">
        <f>F36-INDEX($F$5:$F$76,MATCH(D36,$D$5:$D$76,0))</f>
        <v>0.004247685185185186</v>
      </c>
    </row>
    <row r="37" spans="1:9" ht="15" customHeight="1">
      <c r="A37" s="12">
        <v>33</v>
      </c>
      <c r="B37" s="45" t="s">
        <v>117</v>
      </c>
      <c r="C37" s="45" t="s">
        <v>118</v>
      </c>
      <c r="D37" s="12" t="s">
        <v>119</v>
      </c>
      <c r="E37" s="45" t="s">
        <v>45</v>
      </c>
      <c r="F37" s="39">
        <v>0.017384259259259262</v>
      </c>
      <c r="G37" s="12" t="str">
        <f>TEXT(INT((HOUR(F37)*3600+MINUTE(F37)*60+SECOND(F37))/$I$3/60),"0")&amp;"."&amp;TEXT(MOD((HOUR(F37)*3600+MINUTE(F37)*60+SECOND(F37))/$I$3,60),"00")&amp;"/km"</f>
        <v>5.00/km</v>
      </c>
      <c r="H37" s="13">
        <f>F37-$F$5</f>
        <v>0.005393518518518523</v>
      </c>
      <c r="I37" s="13">
        <f>F37-INDEX($F$5:$F$76,MATCH(D37,$D$5:$D$76,0))</f>
        <v>0</v>
      </c>
    </row>
    <row r="38" spans="1:9" ht="15" customHeight="1">
      <c r="A38" s="12">
        <v>34</v>
      </c>
      <c r="B38" s="45" t="s">
        <v>46</v>
      </c>
      <c r="C38" s="45" t="s">
        <v>22</v>
      </c>
      <c r="D38" s="12" t="s">
        <v>119</v>
      </c>
      <c r="E38" s="45" t="s">
        <v>12</v>
      </c>
      <c r="F38" s="39">
        <v>0.01778935185185185</v>
      </c>
      <c r="G38" s="12" t="str">
        <f>TEXT(INT((HOUR(F38)*3600+MINUTE(F38)*60+SECOND(F38))/$I$3/60),"0")&amp;"."&amp;TEXT(MOD((HOUR(F38)*3600+MINUTE(F38)*60+SECOND(F38))/$I$3,60),"00")&amp;"/km"</f>
        <v>5.07/km</v>
      </c>
      <c r="H38" s="13">
        <f>F38-$F$5</f>
        <v>0.005798611111111112</v>
      </c>
      <c r="I38" s="13">
        <f>F38-INDEX($F$5:$F$76,MATCH(D38,$D$5:$D$76,0))</f>
        <v>0.00040509259259258884</v>
      </c>
    </row>
    <row r="39" spans="1:9" ht="15" customHeight="1">
      <c r="A39" s="12">
        <v>35</v>
      </c>
      <c r="B39" s="45" t="s">
        <v>120</v>
      </c>
      <c r="C39" s="45" t="s">
        <v>23</v>
      </c>
      <c r="D39" s="12" t="s">
        <v>38</v>
      </c>
      <c r="E39" s="45" t="s">
        <v>48</v>
      </c>
      <c r="F39" s="39">
        <v>0.018414351851851852</v>
      </c>
      <c r="G39" s="12" t="str">
        <f>TEXT(INT((HOUR(F39)*3600+MINUTE(F39)*60+SECOND(F39))/$I$3/60),"0")&amp;"."&amp;TEXT(MOD((HOUR(F39)*3600+MINUTE(F39)*60+SECOND(F39))/$I$3,60),"00")&amp;"/km"</f>
        <v>5.18/km</v>
      </c>
      <c r="H39" s="13">
        <f>F39-$F$5</f>
        <v>0.006423611111111113</v>
      </c>
      <c r="I39" s="13">
        <f>F39-INDEX($F$5:$F$76,MATCH(D39,$D$5:$D$76,0))</f>
        <v>0.0020601851851851857</v>
      </c>
    </row>
    <row r="40" spans="1:9" ht="15" customHeight="1">
      <c r="A40" s="12">
        <v>36</v>
      </c>
      <c r="B40" s="45" t="s">
        <v>43</v>
      </c>
      <c r="C40" s="45" t="s">
        <v>29</v>
      </c>
      <c r="D40" s="12" t="s">
        <v>36</v>
      </c>
      <c r="E40" s="45" t="s">
        <v>77</v>
      </c>
      <c r="F40" s="39">
        <v>0.018587962962962962</v>
      </c>
      <c r="G40" s="12" t="str">
        <f>TEXT(INT((HOUR(F40)*3600+MINUTE(F40)*60+SECOND(F40))/$I$3/60),"0")&amp;"."&amp;TEXT(MOD((HOUR(F40)*3600+MINUTE(F40)*60+SECOND(F40))/$I$3,60),"00")&amp;"/km"</f>
        <v>5.21/km</v>
      </c>
      <c r="H40" s="13">
        <f>F40-$F$5</f>
        <v>0.006597222222222223</v>
      </c>
      <c r="I40" s="13">
        <f>F40-INDEX($F$5:$F$76,MATCH(D40,$D$5:$D$76,0))</f>
        <v>0.0019097222222222224</v>
      </c>
    </row>
    <row r="41" spans="1:9" ht="15" customHeight="1">
      <c r="A41" s="12">
        <v>37</v>
      </c>
      <c r="B41" s="45" t="s">
        <v>121</v>
      </c>
      <c r="C41" s="45" t="s">
        <v>30</v>
      </c>
      <c r="D41" s="12" t="s">
        <v>36</v>
      </c>
      <c r="E41" s="45" t="s">
        <v>102</v>
      </c>
      <c r="F41" s="39">
        <v>0.019050925925925926</v>
      </c>
      <c r="G41" s="12" t="str">
        <f>TEXT(INT((HOUR(F41)*3600+MINUTE(F41)*60+SECOND(F41))/$I$3/60),"0")&amp;"."&amp;TEXT(MOD((HOUR(F41)*3600+MINUTE(F41)*60+SECOND(F41))/$I$3,60),"00")&amp;"/km"</f>
        <v>5.29/km</v>
      </c>
      <c r="H41" s="13">
        <f>F41-$F$5</f>
        <v>0.007060185185185187</v>
      </c>
      <c r="I41" s="13">
        <f>F41-INDEX($F$5:$F$76,MATCH(D41,$D$5:$D$76,0))</f>
        <v>0.002372685185185186</v>
      </c>
    </row>
    <row r="42" spans="1:9" ht="15" customHeight="1">
      <c r="A42" s="12">
        <v>38</v>
      </c>
      <c r="B42" s="45" t="s">
        <v>21</v>
      </c>
      <c r="C42" s="45" t="s">
        <v>23</v>
      </c>
      <c r="D42" s="12" t="s">
        <v>38</v>
      </c>
      <c r="E42" s="45" t="s">
        <v>12</v>
      </c>
      <c r="F42" s="39">
        <v>0.01915509259259259</v>
      </c>
      <c r="G42" s="12" t="str">
        <f>TEXT(INT((HOUR(F42)*3600+MINUTE(F42)*60+SECOND(F42))/$I$3/60),"0")&amp;"."&amp;TEXT(MOD((HOUR(F42)*3600+MINUTE(F42)*60+SECOND(F42))/$I$3,60),"00")&amp;"/km"</f>
        <v>5.31/km</v>
      </c>
      <c r="H42" s="13">
        <f>F42-$F$5</f>
        <v>0.007164351851851852</v>
      </c>
      <c r="I42" s="13">
        <f>F42-INDEX($F$5:$F$76,MATCH(D42,$D$5:$D$76,0))</f>
        <v>0.0028009259259259255</v>
      </c>
    </row>
    <row r="43" spans="1:9" ht="15" customHeight="1">
      <c r="A43" s="19">
        <v>39</v>
      </c>
      <c r="B43" s="46" t="s">
        <v>122</v>
      </c>
      <c r="C43" s="46" t="s">
        <v>52</v>
      </c>
      <c r="D43" s="19" t="s">
        <v>36</v>
      </c>
      <c r="E43" s="46" t="s">
        <v>102</v>
      </c>
      <c r="F43" s="40">
        <v>0.01923611111111111</v>
      </c>
      <c r="G43" s="19" t="str">
        <f>TEXT(INT((HOUR(F43)*3600+MINUTE(F43)*60+SECOND(F43))/$I$3/60),"0")&amp;"."&amp;TEXT(MOD((HOUR(F43)*3600+MINUTE(F43)*60+SECOND(F43))/$I$3,60),"00")&amp;"/km"</f>
        <v>5.32/km</v>
      </c>
      <c r="H43" s="20">
        <f>F43-$F$5</f>
        <v>0.007245370370370371</v>
      </c>
      <c r="I43" s="20">
        <f>F43-INDEX($F$5:$F$76,MATCH(D43,$D$5:$D$76,0))</f>
        <v>0.00255787037037037</v>
      </c>
    </row>
  </sheetData>
  <sheetProtection/>
  <autoFilter ref="A4:I4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Halloween Run</v>
      </c>
      <c r="B1" s="35"/>
      <c r="C1" s="36"/>
    </row>
    <row r="2" spans="1:3" ht="24" customHeight="1">
      <c r="A2" s="32" t="str">
        <f>Individuale!A2</f>
        <v>1ª edizione</v>
      </c>
      <c r="B2" s="32"/>
      <c r="C2" s="32"/>
    </row>
    <row r="3" spans="1:3" ht="24" customHeight="1">
      <c r="A3" s="37" t="str">
        <f>Individuale!A3</f>
        <v>Castel Romano (Roma) Italia - Sabato 29/10/2016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5">
        <v>1</v>
      </c>
      <c r="B5" s="26" t="s">
        <v>102</v>
      </c>
      <c r="C5" s="41">
        <v>4</v>
      </c>
    </row>
    <row r="6" spans="1:3" ht="15" customHeight="1">
      <c r="A6" s="21">
        <v>2</v>
      </c>
      <c r="B6" s="22" t="s">
        <v>77</v>
      </c>
      <c r="C6" s="42">
        <v>3</v>
      </c>
    </row>
    <row r="7" spans="1:3" ht="15" customHeight="1">
      <c r="A7" s="21">
        <v>3</v>
      </c>
      <c r="B7" s="22" t="s">
        <v>56</v>
      </c>
      <c r="C7" s="42">
        <v>3</v>
      </c>
    </row>
    <row r="8" spans="1:3" ht="15" customHeight="1">
      <c r="A8" s="29">
        <v>4</v>
      </c>
      <c r="B8" s="30" t="s">
        <v>47</v>
      </c>
      <c r="C8" s="49">
        <v>2</v>
      </c>
    </row>
    <row r="9" spans="1:3" ht="15" customHeight="1">
      <c r="A9" s="21">
        <v>5</v>
      </c>
      <c r="B9" s="22" t="s">
        <v>70</v>
      </c>
      <c r="C9" s="42">
        <v>2</v>
      </c>
    </row>
    <row r="10" spans="1:3" ht="15" customHeight="1">
      <c r="A10" s="21">
        <v>6</v>
      </c>
      <c r="B10" s="22" t="s">
        <v>73</v>
      </c>
      <c r="C10" s="42">
        <v>2</v>
      </c>
    </row>
    <row r="11" spans="1:3" ht="15" customHeight="1">
      <c r="A11" s="21">
        <v>7</v>
      </c>
      <c r="B11" s="22" t="s">
        <v>68</v>
      </c>
      <c r="C11" s="42">
        <v>2</v>
      </c>
    </row>
    <row r="12" spans="1:3" ht="15" customHeight="1">
      <c r="A12" s="21">
        <v>8</v>
      </c>
      <c r="B12" s="22" t="s">
        <v>104</v>
      </c>
      <c r="C12" s="42">
        <v>2</v>
      </c>
    </row>
    <row r="13" spans="1:3" ht="15" customHeight="1">
      <c r="A13" s="21">
        <v>9</v>
      </c>
      <c r="B13" s="22" t="s">
        <v>12</v>
      </c>
      <c r="C13" s="42">
        <v>2</v>
      </c>
    </row>
    <row r="14" spans="1:3" ht="15" customHeight="1">
      <c r="A14" s="21">
        <v>10</v>
      </c>
      <c r="B14" s="22" t="s">
        <v>50</v>
      </c>
      <c r="C14" s="42">
        <v>2</v>
      </c>
    </row>
    <row r="15" spans="1:3" ht="15" customHeight="1">
      <c r="A15" s="21">
        <v>11</v>
      </c>
      <c r="B15" s="22" t="s">
        <v>48</v>
      </c>
      <c r="C15" s="42">
        <v>2</v>
      </c>
    </row>
    <row r="16" spans="1:3" ht="15" customHeight="1">
      <c r="A16" s="21">
        <v>12</v>
      </c>
      <c r="B16" s="22" t="s">
        <v>11</v>
      </c>
      <c r="C16" s="42">
        <v>1</v>
      </c>
    </row>
    <row r="17" spans="1:3" ht="15" customHeight="1">
      <c r="A17" s="21">
        <v>13</v>
      </c>
      <c r="B17" s="22" t="s">
        <v>60</v>
      </c>
      <c r="C17" s="42">
        <v>1</v>
      </c>
    </row>
    <row r="18" spans="1:3" ht="15" customHeight="1">
      <c r="A18" s="21">
        <v>14</v>
      </c>
      <c r="B18" s="22" t="s">
        <v>64</v>
      </c>
      <c r="C18" s="42">
        <v>1</v>
      </c>
    </row>
    <row r="19" spans="1:3" ht="15" customHeight="1">
      <c r="A19" s="21">
        <v>15</v>
      </c>
      <c r="B19" s="22" t="s">
        <v>88</v>
      </c>
      <c r="C19" s="42">
        <v>1</v>
      </c>
    </row>
    <row r="20" spans="1:3" ht="15" customHeight="1">
      <c r="A20" s="21">
        <v>16</v>
      </c>
      <c r="B20" s="22" t="s">
        <v>89</v>
      </c>
      <c r="C20" s="42">
        <v>1</v>
      </c>
    </row>
    <row r="21" spans="1:3" ht="15" customHeight="1">
      <c r="A21" s="21">
        <v>17</v>
      </c>
      <c r="B21" s="22" t="s">
        <v>51</v>
      </c>
      <c r="C21" s="42">
        <v>1</v>
      </c>
    </row>
    <row r="22" spans="1:3" ht="15" customHeight="1">
      <c r="A22" s="21">
        <v>18</v>
      </c>
      <c r="B22" s="22" t="s">
        <v>45</v>
      </c>
      <c r="C22" s="42">
        <v>1</v>
      </c>
    </row>
    <row r="23" spans="1:3" ht="15" customHeight="1">
      <c r="A23" s="21">
        <v>19</v>
      </c>
      <c r="B23" s="22" t="s">
        <v>100</v>
      </c>
      <c r="C23" s="42">
        <v>1</v>
      </c>
    </row>
    <row r="24" spans="1:3" ht="15" customHeight="1">
      <c r="A24" s="21">
        <v>20</v>
      </c>
      <c r="B24" s="22" t="s">
        <v>65</v>
      </c>
      <c r="C24" s="42">
        <v>1</v>
      </c>
    </row>
    <row r="25" spans="1:3" ht="15" customHeight="1">
      <c r="A25" s="21">
        <v>21</v>
      </c>
      <c r="B25" s="22" t="s">
        <v>79</v>
      </c>
      <c r="C25" s="42">
        <v>1</v>
      </c>
    </row>
    <row r="26" spans="1:3" ht="15" customHeight="1">
      <c r="A26" s="21">
        <v>22</v>
      </c>
      <c r="B26" s="22" t="s">
        <v>82</v>
      </c>
      <c r="C26" s="42">
        <v>1</v>
      </c>
    </row>
    <row r="27" spans="1:3" ht="15" customHeight="1">
      <c r="A27" s="21">
        <v>23</v>
      </c>
      <c r="B27" s="22" t="s">
        <v>33</v>
      </c>
      <c r="C27" s="42">
        <v>1</v>
      </c>
    </row>
    <row r="28" spans="1:3" ht="15" customHeight="1">
      <c r="A28" s="23">
        <v>24</v>
      </c>
      <c r="B28" s="24" t="s">
        <v>85</v>
      </c>
      <c r="C28" s="43">
        <v>1</v>
      </c>
    </row>
    <row r="29" ht="12.75">
      <c r="C29" s="2">
        <f>SUM(C5:C28)</f>
        <v>39</v>
      </c>
    </row>
  </sheetData>
  <sheetProtection/>
  <autoFilter ref="A4:C4">
    <sortState ref="A5:C29">
      <sortCondition descending="1" sortBy="value" ref="C5:C2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2016-10-31T19:37:40Z</dcterms:modified>
  <cp:category/>
  <cp:version/>
  <cp:contentType/>
  <cp:contentStatus/>
</cp:coreProperties>
</file>