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<sst xmlns="http://schemas.openxmlformats.org/spreadsheetml/2006/main" count="531" uniqueCount="314">
  <si>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</si>
  <si>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</si>
  <si>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</si>
  <si>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</si>
  <si>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</si>
  <si>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</si>
  <si>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</si>
  <si>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</si>
  <si>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</si>
  <si>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</si>
  <si>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</si>
  <si>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</si>
  <si>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</si>
  <si>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</si>
  <si>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</si>
  <si>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</si>
  <si>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</si>
  <si>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</si>
  <si>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</si>
  <si>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</si>
  <si>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</si>
  <si>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</si>
  <si>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</si>
  <si>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</si>
  <si>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</si>
  <si>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</si>
  <si>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</si>
  <si>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</si>
  <si>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</si>
  <si>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</si>
  <si>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</si>
  <si>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</si>
  <si>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</si>
  <si>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</si>
  <si>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</si>
  <si>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</si>
  <si>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</si>
  <si>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</si>
  <si>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</si>
  <si>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</si>
  <si>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</si>
  <si>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</si>
  <si>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</si>
  <si>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</si>
  <si>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</si>
  <si>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</si>
  <si>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</si>
  <si>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</si>
  <si>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</si>
  <si>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</si>
  <si>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</si>
  <si>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</si>
  <si>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</si>
  <si>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</si>
  <si>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</si>
  <si>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</si>
  <si>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</si>
  <si>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</si>
  <si>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</si>
  <si>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</si>
  <si>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</si>
  <si>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</si>
  <si>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</si>
  <si>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</si>
  <si>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</si>
  <si>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</si>
  <si>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</si>
  <si>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</si>
  <si>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</si>
  <si>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</si>
  <si>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</si>
  <si>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</si>
  <si>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</si>
  <si>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</si>
  <si>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</si>
  <si>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</si>
  <si>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</si>
  <si>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</si>
  <si>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</si>
  <si>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</si>
  <si>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</si>
  <si>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</si>
  <si>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</si>
  <si>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</si>
  <si>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</si>
  <si>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</si>
  <si>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</si>
  <si>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</si>
  <si>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</si>
  <si>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</si>
  <si>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</si>
  <si>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</si>
  <si>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</si>
  <si>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</si>
  <si>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</si>
  <si>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</si>
  <si>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</si>
  <si>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</si>
  <si>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</si>
  <si>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</si>
  <si>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</si>
  <si>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</si>
  <si>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</si>
  <si>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</si>
  <si>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</si>
  <si>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</si>
  <si>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</si>
  <si>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</si>
  <si>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</si>
  <si>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</si>
  <si>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RUNCARD</t>
  </si>
  <si>
    <t>SM45</t>
  </si>
  <si>
    <t>SM40</t>
  </si>
  <si>
    <t>SM35</t>
  </si>
  <si>
    <t>SF45</t>
  </si>
  <si>
    <t>SM50</t>
  </si>
  <si>
    <t>SM55</t>
  </si>
  <si>
    <t>SF35</t>
  </si>
  <si>
    <t>SM65</t>
  </si>
  <si>
    <t>SM60</t>
  </si>
  <si>
    <t>SM70</t>
  </si>
  <si>
    <t>SF40</t>
  </si>
  <si>
    <t>SF50</t>
  </si>
  <si>
    <t>SF55</t>
  </si>
  <si>
    <t>SF60</t>
  </si>
  <si>
    <t>SM75</t>
  </si>
  <si>
    <t>SM</t>
  </si>
  <si>
    <t>SF</t>
  </si>
  <si>
    <t>ANGELO</t>
  </si>
  <si>
    <t>GABRIELE</t>
  </si>
  <si>
    <t>TOMMASO</t>
  </si>
  <si>
    <t>FRANCESCO</t>
  </si>
  <si>
    <t>MATTEO</t>
  </si>
  <si>
    <t>MICHELE</t>
  </si>
  <si>
    <t>LOMBARDI</t>
  </si>
  <si>
    <t>ALESSANDRO</t>
  </si>
  <si>
    <t>GIANNI</t>
  </si>
  <si>
    <t>FABRIZIO</t>
  </si>
  <si>
    <t>ANTONIO</t>
  </si>
  <si>
    <t>MARCO</t>
  </si>
  <si>
    <t>GIOVANNI</t>
  </si>
  <si>
    <t>ROBERTO</t>
  </si>
  <si>
    <t>DANIELE</t>
  </si>
  <si>
    <t>ANDREA</t>
  </si>
  <si>
    <t>SALVATORE</t>
  </si>
  <si>
    <t>FABIO</t>
  </si>
  <si>
    <t>FEDERICO</t>
  </si>
  <si>
    <t>PAOLO</t>
  </si>
  <si>
    <t>MAURO</t>
  </si>
  <si>
    <t>MASSIMO</t>
  </si>
  <si>
    <t>ELISABETTA</t>
  </si>
  <si>
    <t>LORENZO</t>
  </si>
  <si>
    <t>LUIGI</t>
  </si>
  <si>
    <t>GIUSEPPE</t>
  </si>
  <si>
    <t>MARIO</t>
  </si>
  <si>
    <t>RANIERI</t>
  </si>
  <si>
    <t>LUCA</t>
  </si>
  <si>
    <t>STEFANO</t>
  </si>
  <si>
    <t>CARLO</t>
  </si>
  <si>
    <t>CLAUDIO</t>
  </si>
  <si>
    <t>EMILIANO</t>
  </si>
  <si>
    <t>PIETRO</t>
  </si>
  <si>
    <t>PENTANGELO</t>
  </si>
  <si>
    <t>VINCENZO</t>
  </si>
  <si>
    <t>MAURIZIO</t>
  </si>
  <si>
    <t>LAURA</t>
  </si>
  <si>
    <t>COLETTA</t>
  </si>
  <si>
    <t>CRISTIANO</t>
  </si>
  <si>
    <t>ANTONINO</t>
  </si>
  <si>
    <t>VALERIO</t>
  </si>
  <si>
    <t>GIAMPIERO</t>
  </si>
  <si>
    <t>LUCIANO</t>
  </si>
  <si>
    <t>ROSSI</t>
  </si>
  <si>
    <t>PIERLUIGI</t>
  </si>
  <si>
    <t>MASTRACCI</t>
  </si>
  <si>
    <t>IABONI</t>
  </si>
  <si>
    <t>RAFFAELE</t>
  </si>
  <si>
    <t>FEDELE</t>
  </si>
  <si>
    <t>ROTONDO</t>
  </si>
  <si>
    <t>CAMPOLI</t>
  </si>
  <si>
    <t>ATLETICA CECCANO</t>
  </si>
  <si>
    <t>FIORE</t>
  </si>
  <si>
    <t>POL. ATLETICA CEPRANO</t>
  </si>
  <si>
    <t>VILLANI</t>
  </si>
  <si>
    <t>FABRIZI</t>
  </si>
  <si>
    <t>MARGHERITA</t>
  </si>
  <si>
    <t>SANTOPADRE</t>
  </si>
  <si>
    <t>COPPOLA</t>
  </si>
  <si>
    <t>CHIARA</t>
  </si>
  <si>
    <t>CORTESE</t>
  </si>
  <si>
    <t>ELIA</t>
  </si>
  <si>
    <t>RECCHIA</t>
  </si>
  <si>
    <t>RENATO</t>
  </si>
  <si>
    <t>ENZO</t>
  </si>
  <si>
    <t>PATRIZI</t>
  </si>
  <si>
    <t>CALICCHIA</t>
  </si>
  <si>
    <t>GIULIANO</t>
  </si>
  <si>
    <t>RICCARDI</t>
  </si>
  <si>
    <t>STEPHAN</t>
  </si>
  <si>
    <t>SERENA</t>
  </si>
  <si>
    <t>CARRARA</t>
  </si>
  <si>
    <t>TERESA</t>
  </si>
  <si>
    <t>FLORIANA</t>
  </si>
  <si>
    <t>STEFANIA</t>
  </si>
  <si>
    <t>MIZZONI</t>
  </si>
  <si>
    <t>MARTINI</t>
  </si>
  <si>
    <t>SPATUZZO</t>
  </si>
  <si>
    <t>GUIDO</t>
  </si>
  <si>
    <t>MASSA</t>
  </si>
  <si>
    <t>MICHELI</t>
  </si>
  <si>
    <t>BIANCHINI</t>
  </si>
  <si>
    <t>ANNA MARIA</t>
  </si>
  <si>
    <t>BUCCIARELLI</t>
  </si>
  <si>
    <t>CARINCI</t>
  </si>
  <si>
    <t>SCHNIDERITSCH</t>
  </si>
  <si>
    <t>SCHIAVI</t>
  </si>
  <si>
    <t>CELLUPICA</t>
  </si>
  <si>
    <t>DEL BROCCO</t>
  </si>
  <si>
    <t>QUIRINO</t>
  </si>
  <si>
    <t>SCHIETROMA</t>
  </si>
  <si>
    <t>LUCIA</t>
  </si>
  <si>
    <t>MATTIA</t>
  </si>
  <si>
    <t>GISMONDI</t>
  </si>
  <si>
    <t>SONIA</t>
  </si>
  <si>
    <t>ADRIANO</t>
  </si>
  <si>
    <t>GATTA</t>
  </si>
  <si>
    <t>BOCCIA</t>
  </si>
  <si>
    <t>PESCE</t>
  </si>
  <si>
    <t>TUCCI</t>
  </si>
  <si>
    <t>DI FEO</t>
  </si>
  <si>
    <t>ZEPPIERI</t>
  </si>
  <si>
    <t>EVANGELISTI</t>
  </si>
  <si>
    <t>PANICCIA</t>
  </si>
  <si>
    <t>PINO</t>
  </si>
  <si>
    <t>GIANNA</t>
  </si>
  <si>
    <t>SERAFINI</t>
  </si>
  <si>
    <t>DE NARDIS</t>
  </si>
  <si>
    <t>PODISTICA CIAMPINO</t>
  </si>
  <si>
    <t>PERCIBALLI</t>
  </si>
  <si>
    <t>Domenica 29/10/2017</t>
  </si>
  <si>
    <t>ARDUINI</t>
  </si>
  <si>
    <t>PROIA</t>
  </si>
  <si>
    <t>ROMATLETICA FOOTWORKS SALARIA</t>
  </si>
  <si>
    <t>MATTACOLA</t>
  </si>
  <si>
    <t>POL. CIOCIARA A FAVA</t>
  </si>
  <si>
    <t>POL. UNIVERSITA' FORO ITALICO</t>
  </si>
  <si>
    <t>CSI FROSINONE</t>
  </si>
  <si>
    <t>BARRALE</t>
  </si>
  <si>
    <t>COPPA</t>
  </si>
  <si>
    <t>VENDITTI</t>
  </si>
  <si>
    <t>MATTONE</t>
  </si>
  <si>
    <t>TORRICE RUNNERS</t>
  </si>
  <si>
    <t>MARTELLUZZI</t>
  </si>
  <si>
    <t>ENDURANCE TRAINING</t>
  </si>
  <si>
    <t>MOLLE</t>
  </si>
  <si>
    <t>MARTINEZ</t>
  </si>
  <si>
    <t>AGUSTIN</t>
  </si>
  <si>
    <t>ERNICA RUNNING</t>
  </si>
  <si>
    <t>COLATOSTI</t>
  </si>
  <si>
    <t>PERONTI</t>
  </si>
  <si>
    <t>EDOARDI</t>
  </si>
  <si>
    <t>SCACCIA</t>
  </si>
  <si>
    <t>IL CORRIDORE RUNNING TEAM</t>
  </si>
  <si>
    <t>VINCENZO NICODEMO</t>
  </si>
  <si>
    <t>UISP LATINA</t>
  </si>
  <si>
    <t>ATLETICA MONTE MARIO</t>
  </si>
  <si>
    <t>CANCELLI</t>
  </si>
  <si>
    <t>CORRIALVITO</t>
  </si>
  <si>
    <t>ASSENI</t>
  </si>
  <si>
    <t>PODISTICA DEI FIORI</t>
  </si>
  <si>
    <t>ATLETICA ARCE</t>
  </si>
  <si>
    <t>AMATORI FIAT CASSINO</t>
  </si>
  <si>
    <t>ATLETICA OLIMPIC MARINA</t>
  </si>
  <si>
    <t>ANTONUCCI</t>
  </si>
  <si>
    <t>BRACAGLIA</t>
  </si>
  <si>
    <t>VINCENZINO</t>
  </si>
  <si>
    <t>POL. ORO FANTASY</t>
  </si>
  <si>
    <t>RUNNERS ELITE CECCANO</t>
  </si>
  <si>
    <t>PISTOLESI</t>
  </si>
  <si>
    <t>TOMASO</t>
  </si>
  <si>
    <t>DEL NERO</t>
  </si>
  <si>
    <t>GRECI</t>
  </si>
  <si>
    <t>PIZZUTI</t>
  </si>
  <si>
    <t>CARAMANICA</t>
  </si>
  <si>
    <t>MOSE'</t>
  </si>
  <si>
    <t>FIORINI</t>
  </si>
  <si>
    <t>ATLETICA FROSINONE</t>
  </si>
  <si>
    <t>ANGELINO</t>
  </si>
  <si>
    <t>TESTANI</t>
  </si>
  <si>
    <t>GASBARRONE</t>
  </si>
  <si>
    <t>SALIMEI</t>
  </si>
  <si>
    <t>GURGONE</t>
  </si>
  <si>
    <t>MESSIA</t>
  </si>
  <si>
    <t>VILLONI</t>
  </si>
  <si>
    <t>MARZIANTONIO</t>
  </si>
  <si>
    <t>NEVIO</t>
  </si>
  <si>
    <t>BOLTON</t>
  </si>
  <si>
    <t>STILE LIBERO I CICLOPI</t>
  </si>
  <si>
    <t>SAVONA</t>
  </si>
  <si>
    <t>DE CESARIS</t>
  </si>
  <si>
    <t>ROBBIO</t>
  </si>
  <si>
    <t>CELLITTI</t>
  </si>
  <si>
    <t>CERVONI</t>
  </si>
  <si>
    <t>SIGISMONDI</t>
  </si>
  <si>
    <t>CITTI</t>
  </si>
  <si>
    <t>CANDITO</t>
  </si>
  <si>
    <t>SEMENTILLI</t>
  </si>
  <si>
    <t>ROSSANA</t>
  </si>
  <si>
    <t>BOUDEN</t>
  </si>
  <si>
    <t>FATHIA</t>
  </si>
  <si>
    <t>CALDARONI</t>
  </si>
  <si>
    <t>Corri tra gli Ulivi</t>
  </si>
  <si>
    <t>Boville Ernica (FR) Italia</t>
  </si>
  <si>
    <t>1ª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</si>
</sst>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3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5" borderId="0" applyNumberFormat="0" applyBorder="0" applyAlignment="0" applyProtection="0"/>
    <xf numFmtId="0" fontId="35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9" borderId="0" applyNumberFormat="0" applyBorder="0" applyAlignment="0" applyProtection="0"/>
    <xf numFmtId="0" fontId="35" fillId="21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1" applyNumberFormat="0" applyAlignment="0" applyProtection="0"/>
    <xf numFmtId="0" fontId="9" fillId="35" borderId="2" applyNumberFormat="0" applyAlignment="0" applyProtection="0"/>
    <xf numFmtId="0" fontId="38" fillId="0" borderId="3" applyNumberFormat="0" applyFill="0" applyAlignment="0" applyProtection="0"/>
    <xf numFmtId="0" fontId="10" fillId="0" borderId="4" applyNumberFormat="0" applyFill="0" applyAlignment="0" applyProtection="0"/>
    <xf numFmtId="0" fontId="39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8" fillId="29" borderId="0" applyNumberFormat="0" applyBorder="0" applyAlignment="0" applyProtection="0"/>
    <xf numFmtId="0" fontId="36" fillId="45" borderId="0" applyNumberFormat="0" applyBorder="0" applyAlignment="0" applyProtection="0"/>
    <xf numFmtId="0" fontId="8" fillId="31" borderId="0" applyNumberFormat="0" applyBorder="0" applyAlignment="0" applyProtection="0"/>
    <xf numFmtId="0" fontId="36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0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53" borderId="0" applyNumberFormat="0" applyBorder="0" applyAlignment="0" applyProtection="0"/>
    <xf numFmtId="0" fontId="22" fillId="5" borderId="0" applyNumberFormat="0" applyBorder="0" applyAlignment="0" applyProtection="0"/>
    <xf numFmtId="0" fontId="52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3" fillId="56" borderId="46" xfId="0" applyFont="1" applyFill="1" applyBorder="1" applyAlignment="1">
      <alignment horizontal="center" vertical="center"/>
    </xf>
    <xf numFmtId="0" fontId="33" fillId="56" borderId="0" xfId="0" applyFont="1" applyFill="1" applyBorder="1" applyAlignment="1">
      <alignment horizontal="center" vertical="center"/>
    </xf>
    <xf numFmtId="0" fontId="33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8" fillId="55" borderId="46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0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5" t="s">
        <v>311</v>
      </c>
      <c r="B1" s="46"/>
      <c r="C1" s="46"/>
      <c r="D1" s="46"/>
      <c r="E1" s="46"/>
      <c r="F1" s="46"/>
      <c r="G1" s="46"/>
      <c r="H1" s="46"/>
      <c r="I1" s="47"/>
    </row>
    <row r="2" spans="1:9" ht="24" customHeight="1">
      <c r="A2" s="48" t="s">
        <v>313</v>
      </c>
      <c r="B2" s="49"/>
      <c r="C2" s="49"/>
      <c r="D2" s="49"/>
      <c r="E2" s="49"/>
      <c r="F2" s="49"/>
      <c r="G2" s="49"/>
      <c r="H2" s="49"/>
      <c r="I2" s="50"/>
    </row>
    <row r="3" spans="1:9" ht="24" customHeight="1">
      <c r="A3" s="30"/>
      <c r="B3" s="13" t="s">
        <v>312</v>
      </c>
      <c r="C3" s="13"/>
      <c r="D3" s="14"/>
      <c r="E3" s="13" t="s">
        <v>239</v>
      </c>
      <c r="F3" s="14"/>
      <c r="G3" s="13"/>
      <c r="H3" s="14" t="s">
        <v>0</v>
      </c>
      <c r="I3" s="15">
        <v>10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43" t="s">
        <v>241</v>
      </c>
      <c r="C5" s="43" t="s">
        <v>140</v>
      </c>
      <c r="D5" s="8" t="s">
        <v>126</v>
      </c>
      <c r="E5" s="43" t="s">
        <v>242</v>
      </c>
      <c r="F5" s="28">
        <v>0.025092592592592593</v>
      </c>
      <c r="G5" s="8" t="str">
        <f aca="true" t="shared" si="0" ref="G5:G36">TEXT(INT((HOUR(F5)*3600+MINUTE(F5)*60+SECOND(F5))/$I$3/60),"0")&amp;"."&amp;TEXT(MOD((HOUR(F5)*3600+MINUTE(F5)*60+SECOND(F5))/$I$3,60),"00")&amp;"/km"</f>
        <v>3.37/km</v>
      </c>
      <c r="H5" s="28">
        <f aca="true" t="shared" si="1" ref="H5:H36">F5-$F$5</f>
        <v>0</v>
      </c>
      <c r="I5" s="9">
        <f>F5-INDEX($F$5:$F$156,MATCH(D5,$D$5:$D$156,0))</f>
        <v>0</v>
      </c>
    </row>
    <row r="6" spans="1:9" s="3" customFormat="1" ht="18" customHeight="1">
      <c r="A6" s="22" t="s">
        <v>13</v>
      </c>
      <c r="B6" s="42" t="s">
        <v>243</v>
      </c>
      <c r="C6" s="42" t="s">
        <v>136</v>
      </c>
      <c r="D6" s="23" t="s">
        <v>116</v>
      </c>
      <c r="E6" s="42" t="s">
        <v>244</v>
      </c>
      <c r="F6" s="29">
        <v>0.02619212962962963</v>
      </c>
      <c r="G6" s="23" t="str">
        <f t="shared" si="0"/>
        <v>3.46/km</v>
      </c>
      <c r="H6" s="29">
        <f t="shared" si="1"/>
        <v>0.0010995370370370378</v>
      </c>
      <c r="I6" s="24">
        <f>F6-INDEX($F$5:$F$156,MATCH(D6,$D$5:$D$156,0))</f>
        <v>0</v>
      </c>
    </row>
    <row r="7" spans="1:9" s="3" customFormat="1" ht="18" customHeight="1">
      <c r="A7" s="22" t="s">
        <v>14</v>
      </c>
      <c r="B7" s="42" t="s">
        <v>236</v>
      </c>
      <c r="C7" s="42" t="s">
        <v>224</v>
      </c>
      <c r="D7" s="23" t="s">
        <v>126</v>
      </c>
      <c r="E7" s="42" t="s">
        <v>245</v>
      </c>
      <c r="F7" s="29">
        <v>0.026898148148148147</v>
      </c>
      <c r="G7" s="23" t="str">
        <f t="shared" si="0"/>
        <v>3.52/km</v>
      </c>
      <c r="H7" s="29">
        <f t="shared" si="1"/>
        <v>0.0018055555555555533</v>
      </c>
      <c r="I7" s="24">
        <f>F7-INDEX($F$5:$F$156,MATCH(D7,$D$5:$D$156,0))</f>
        <v>0.0018055555555555533</v>
      </c>
    </row>
    <row r="8" spans="1:9" s="3" customFormat="1" ht="18" customHeight="1">
      <c r="A8" s="22" t="s">
        <v>15</v>
      </c>
      <c r="B8" s="42" t="s">
        <v>183</v>
      </c>
      <c r="C8" s="42" t="s">
        <v>137</v>
      </c>
      <c r="D8" s="23" t="s">
        <v>112</v>
      </c>
      <c r="E8" s="42" t="s">
        <v>246</v>
      </c>
      <c r="F8" s="29">
        <v>0.027141203703703706</v>
      </c>
      <c r="G8" s="23" t="str">
        <f t="shared" si="0"/>
        <v>3.55/km</v>
      </c>
      <c r="H8" s="29">
        <f t="shared" si="1"/>
        <v>0.002048611111111112</v>
      </c>
      <c r="I8" s="24">
        <f>F8-INDEX($F$5:$F$156,MATCH(D8,$D$5:$D$156,0))</f>
        <v>0</v>
      </c>
    </row>
    <row r="9" spans="1:9" s="3" customFormat="1" ht="18" customHeight="1">
      <c r="A9" s="22" t="s">
        <v>16</v>
      </c>
      <c r="B9" s="42" t="s">
        <v>247</v>
      </c>
      <c r="C9" s="42" t="s">
        <v>135</v>
      </c>
      <c r="D9" s="23" t="s">
        <v>113</v>
      </c>
      <c r="E9" s="42" t="s">
        <v>180</v>
      </c>
      <c r="F9" s="29">
        <v>0.028344907407407412</v>
      </c>
      <c r="G9" s="23" t="str">
        <f t="shared" si="0"/>
        <v>4.05/km</v>
      </c>
      <c r="H9" s="29">
        <f t="shared" si="1"/>
        <v>0.003252314814814819</v>
      </c>
      <c r="I9" s="24">
        <f>F9-INDEX($F$5:$F$156,MATCH(D9,$D$5:$D$156,0))</f>
        <v>0</v>
      </c>
    </row>
    <row r="10" spans="1:9" s="3" customFormat="1" ht="18" customHeight="1">
      <c r="A10" s="22" t="s">
        <v>17</v>
      </c>
      <c r="B10" s="42" t="s">
        <v>248</v>
      </c>
      <c r="C10" s="42" t="s">
        <v>131</v>
      </c>
      <c r="D10" s="23" t="s">
        <v>126</v>
      </c>
      <c r="E10" s="42" t="s">
        <v>110</v>
      </c>
      <c r="F10" s="29">
        <v>0.02854166666666667</v>
      </c>
      <c r="G10" s="23" t="str">
        <f t="shared" si="0"/>
        <v>4.07/km</v>
      </c>
      <c r="H10" s="29">
        <f t="shared" si="1"/>
        <v>0.0034490740740740766</v>
      </c>
      <c r="I10" s="24">
        <f>F10-INDEX($F$5:$F$156,MATCH(D10,$D$5:$D$156,0))</f>
        <v>0.0034490740740740766</v>
      </c>
    </row>
    <row r="11" spans="1:9" s="3" customFormat="1" ht="18" customHeight="1">
      <c r="A11" s="22" t="s">
        <v>18</v>
      </c>
      <c r="B11" s="42" t="s">
        <v>162</v>
      </c>
      <c r="C11" s="42" t="s">
        <v>154</v>
      </c>
      <c r="D11" s="23" t="s">
        <v>118</v>
      </c>
      <c r="E11" s="42" t="s">
        <v>237</v>
      </c>
      <c r="F11" s="29">
        <v>0.02892361111111111</v>
      </c>
      <c r="G11" s="23" t="str">
        <f t="shared" si="0"/>
        <v>4.10/km</v>
      </c>
      <c r="H11" s="29">
        <f t="shared" si="1"/>
        <v>0.003831018518518515</v>
      </c>
      <c r="I11" s="24">
        <f>F11-INDEX($F$5:$F$156,MATCH(D11,$D$5:$D$156,0))</f>
        <v>0</v>
      </c>
    </row>
    <row r="12" spans="1:9" s="3" customFormat="1" ht="18" customHeight="1">
      <c r="A12" s="22" t="s">
        <v>19</v>
      </c>
      <c r="B12" s="42" t="s">
        <v>204</v>
      </c>
      <c r="C12" s="42" t="s">
        <v>133</v>
      </c>
      <c r="D12" s="23" t="s">
        <v>115</v>
      </c>
      <c r="E12" s="42" t="s">
        <v>180</v>
      </c>
      <c r="F12" s="29">
        <v>0.029629629629629627</v>
      </c>
      <c r="G12" s="23" t="str">
        <f t="shared" si="0"/>
        <v>4.16/km</v>
      </c>
      <c r="H12" s="29">
        <f t="shared" si="1"/>
        <v>0.004537037037037034</v>
      </c>
      <c r="I12" s="24">
        <f>F12-INDEX($F$5:$F$156,MATCH(D12,$D$5:$D$156,0))</f>
        <v>0</v>
      </c>
    </row>
    <row r="13" spans="1:9" s="3" customFormat="1" ht="18" customHeight="1">
      <c r="A13" s="22" t="s">
        <v>20</v>
      </c>
      <c r="B13" s="42" t="s">
        <v>205</v>
      </c>
      <c r="C13" s="42" t="s">
        <v>154</v>
      </c>
      <c r="D13" s="23" t="s">
        <v>115</v>
      </c>
      <c r="E13" s="42" t="s">
        <v>180</v>
      </c>
      <c r="F13" s="29">
        <v>0.030219907407407407</v>
      </c>
      <c r="G13" s="23" t="str">
        <f t="shared" si="0"/>
        <v>4.21/km</v>
      </c>
      <c r="H13" s="29">
        <f t="shared" si="1"/>
        <v>0.005127314814814814</v>
      </c>
      <c r="I13" s="24">
        <f>F13-INDEX($F$5:$F$156,MATCH(D13,$D$5:$D$156,0))</f>
        <v>0.0005902777777777798</v>
      </c>
    </row>
    <row r="14" spans="1:9" s="3" customFormat="1" ht="18" customHeight="1">
      <c r="A14" s="22" t="s">
        <v>21</v>
      </c>
      <c r="B14" s="42" t="s">
        <v>249</v>
      </c>
      <c r="C14" s="42" t="s">
        <v>159</v>
      </c>
      <c r="D14" s="23" t="s">
        <v>113</v>
      </c>
      <c r="E14" s="42" t="s">
        <v>180</v>
      </c>
      <c r="F14" s="29">
        <v>0.030601851851851852</v>
      </c>
      <c r="G14" s="23" t="str">
        <f t="shared" si="0"/>
        <v>4.24/km</v>
      </c>
      <c r="H14" s="29">
        <f t="shared" si="1"/>
        <v>0.005509259259259259</v>
      </c>
      <c r="I14" s="24">
        <f>F14-INDEX($F$5:$F$156,MATCH(D14,$D$5:$D$156,0))</f>
        <v>0.00225694444444444</v>
      </c>
    </row>
    <row r="15" spans="1:9" s="3" customFormat="1" ht="18" customHeight="1">
      <c r="A15" s="22" t="s">
        <v>22</v>
      </c>
      <c r="B15" s="42" t="s">
        <v>241</v>
      </c>
      <c r="C15" s="42" t="s">
        <v>163</v>
      </c>
      <c r="D15" s="23" t="s">
        <v>119</v>
      </c>
      <c r="E15" s="42" t="s">
        <v>244</v>
      </c>
      <c r="F15" s="29">
        <v>0.030694444444444444</v>
      </c>
      <c r="G15" s="23" t="str">
        <f t="shared" si="0"/>
        <v>4.25/km</v>
      </c>
      <c r="H15" s="29">
        <f t="shared" si="1"/>
        <v>0.005601851851851851</v>
      </c>
      <c r="I15" s="24">
        <f>F15-INDEX($F$5:$F$156,MATCH(D15,$D$5:$D$156,0))</f>
        <v>0</v>
      </c>
    </row>
    <row r="16" spans="1:9" s="3" customFormat="1" ht="18" customHeight="1">
      <c r="A16" s="22" t="s">
        <v>23</v>
      </c>
      <c r="B16" s="42" t="s">
        <v>250</v>
      </c>
      <c r="C16" s="42" t="s">
        <v>163</v>
      </c>
      <c r="D16" s="23" t="s">
        <v>115</v>
      </c>
      <c r="E16" s="42" t="s">
        <v>180</v>
      </c>
      <c r="F16" s="29">
        <v>0.030868055555555555</v>
      </c>
      <c r="G16" s="23" t="str">
        <f t="shared" si="0"/>
        <v>4.27/km</v>
      </c>
      <c r="H16" s="29">
        <f t="shared" si="1"/>
        <v>0.005775462962962961</v>
      </c>
      <c r="I16" s="24">
        <f>F16-INDEX($F$5:$F$156,MATCH(D16,$D$5:$D$156,0))</f>
        <v>0.0012384259259259275</v>
      </c>
    </row>
    <row r="17" spans="1:9" s="3" customFormat="1" ht="18" customHeight="1">
      <c r="A17" s="22" t="s">
        <v>24</v>
      </c>
      <c r="B17" s="42" t="s">
        <v>174</v>
      </c>
      <c r="C17" s="42" t="s">
        <v>151</v>
      </c>
      <c r="D17" s="23" t="s">
        <v>116</v>
      </c>
      <c r="E17" s="42" t="s">
        <v>251</v>
      </c>
      <c r="F17" s="29">
        <v>0.030891203703703702</v>
      </c>
      <c r="G17" s="23" t="str">
        <f t="shared" si="0"/>
        <v>4.27/km</v>
      </c>
      <c r="H17" s="29">
        <f t="shared" si="1"/>
        <v>0.0057986111111111086</v>
      </c>
      <c r="I17" s="24">
        <f>F17-INDEX($F$5:$F$156,MATCH(D17,$D$5:$D$156,0))</f>
        <v>0.004699074074074071</v>
      </c>
    </row>
    <row r="18" spans="1:9" s="3" customFormat="1" ht="18" customHeight="1">
      <c r="A18" s="22" t="s">
        <v>25</v>
      </c>
      <c r="B18" s="42" t="s">
        <v>252</v>
      </c>
      <c r="C18" s="42" t="s">
        <v>170</v>
      </c>
      <c r="D18" s="23" t="s">
        <v>115</v>
      </c>
      <c r="E18" s="42" t="s">
        <v>253</v>
      </c>
      <c r="F18" s="29">
        <v>0.03127314814814815</v>
      </c>
      <c r="G18" s="23" t="str">
        <f t="shared" si="0"/>
        <v>4.30/km</v>
      </c>
      <c r="H18" s="29">
        <f t="shared" si="1"/>
        <v>0.006180555555555554</v>
      </c>
      <c r="I18" s="24">
        <f>F18-INDEX($F$5:$F$156,MATCH(D18,$D$5:$D$156,0))</f>
        <v>0.0016435185185185198</v>
      </c>
    </row>
    <row r="19" spans="1:9" s="3" customFormat="1" ht="18" customHeight="1">
      <c r="A19" s="22" t="s">
        <v>26</v>
      </c>
      <c r="B19" s="42" t="s">
        <v>155</v>
      </c>
      <c r="C19" s="42" t="s">
        <v>190</v>
      </c>
      <c r="D19" s="23" t="s">
        <v>126</v>
      </c>
      <c r="E19" s="42" t="s">
        <v>253</v>
      </c>
      <c r="F19" s="29">
        <v>0.031608796296296295</v>
      </c>
      <c r="G19" s="23" t="str">
        <f t="shared" si="0"/>
        <v>4.33/km</v>
      </c>
      <c r="H19" s="29">
        <f t="shared" si="1"/>
        <v>0.006516203703703701</v>
      </c>
      <c r="I19" s="24">
        <f>F19-INDEX($F$5:$F$156,MATCH(D19,$D$5:$D$156,0))</f>
        <v>0.006516203703703701</v>
      </c>
    </row>
    <row r="20" spans="1:9" s="3" customFormat="1" ht="18" customHeight="1">
      <c r="A20" s="22" t="s">
        <v>27</v>
      </c>
      <c r="B20" s="42" t="s">
        <v>146</v>
      </c>
      <c r="C20" s="42" t="s">
        <v>142</v>
      </c>
      <c r="D20" s="23" t="s">
        <v>112</v>
      </c>
      <c r="E20" s="42" t="s">
        <v>253</v>
      </c>
      <c r="F20" s="29">
        <v>0.031747685185185184</v>
      </c>
      <c r="G20" s="23" t="str">
        <f t="shared" si="0"/>
        <v>4.34/km</v>
      </c>
      <c r="H20" s="29">
        <f t="shared" si="1"/>
        <v>0.006655092592592591</v>
      </c>
      <c r="I20" s="24">
        <f>F20-INDEX($F$5:$F$156,MATCH(D20,$D$5:$D$156,0))</f>
        <v>0.004606481481481479</v>
      </c>
    </row>
    <row r="21" spans="1:9" ht="18" customHeight="1">
      <c r="A21" s="22" t="s">
        <v>28</v>
      </c>
      <c r="B21" s="42" t="s">
        <v>254</v>
      </c>
      <c r="C21" s="42" t="s">
        <v>141</v>
      </c>
      <c r="D21" s="23" t="s">
        <v>126</v>
      </c>
      <c r="E21" s="42" t="s">
        <v>244</v>
      </c>
      <c r="F21" s="29">
        <v>0.03181712962962963</v>
      </c>
      <c r="G21" s="23" t="str">
        <f t="shared" si="0"/>
        <v>4.35/km</v>
      </c>
      <c r="H21" s="29">
        <f t="shared" si="1"/>
        <v>0.006724537037037039</v>
      </c>
      <c r="I21" s="24">
        <f>F21-INDEX($F$5:$F$156,MATCH(D21,$D$5:$D$156,0))</f>
        <v>0.006724537037037039</v>
      </c>
    </row>
    <row r="22" spans="1:9" ht="18" customHeight="1">
      <c r="A22" s="22" t="s">
        <v>29</v>
      </c>
      <c r="B22" s="42" t="s">
        <v>255</v>
      </c>
      <c r="C22" s="42" t="s">
        <v>256</v>
      </c>
      <c r="D22" s="23" t="s">
        <v>126</v>
      </c>
      <c r="E22" s="42" t="s">
        <v>257</v>
      </c>
      <c r="F22" s="29">
        <v>0.03193287037037037</v>
      </c>
      <c r="G22" s="23" t="str">
        <f t="shared" si="0"/>
        <v>4.36/km</v>
      </c>
      <c r="H22" s="29">
        <f t="shared" si="1"/>
        <v>0.006840277777777775</v>
      </c>
      <c r="I22" s="24">
        <f>F22-INDEX($F$5:$F$156,MATCH(D22,$D$5:$D$156,0))</f>
        <v>0.006840277777777775</v>
      </c>
    </row>
    <row r="23" spans="1:9" ht="18" customHeight="1">
      <c r="A23" s="22" t="s">
        <v>30</v>
      </c>
      <c r="B23" s="42" t="s">
        <v>238</v>
      </c>
      <c r="C23" s="42" t="s">
        <v>147</v>
      </c>
      <c r="D23" s="23" t="s">
        <v>126</v>
      </c>
      <c r="E23" s="42" t="s">
        <v>257</v>
      </c>
      <c r="F23" s="29">
        <v>0.03217592592592593</v>
      </c>
      <c r="G23" s="23" t="str">
        <f t="shared" si="0"/>
        <v>4.38/km</v>
      </c>
      <c r="H23" s="29">
        <f t="shared" si="1"/>
        <v>0.007083333333333334</v>
      </c>
      <c r="I23" s="24">
        <f>F23-INDEX($F$5:$F$156,MATCH(D23,$D$5:$D$156,0))</f>
        <v>0.007083333333333334</v>
      </c>
    </row>
    <row r="24" spans="1:9" ht="18" customHeight="1">
      <c r="A24" s="22" t="s">
        <v>31</v>
      </c>
      <c r="B24" s="42" t="s">
        <v>134</v>
      </c>
      <c r="C24" s="42" t="s">
        <v>138</v>
      </c>
      <c r="D24" s="23" t="s">
        <v>119</v>
      </c>
      <c r="E24" s="42" t="s">
        <v>182</v>
      </c>
      <c r="F24" s="29">
        <v>0.03224537037037037</v>
      </c>
      <c r="G24" s="23" t="str">
        <f t="shared" si="0"/>
        <v>4.39/km</v>
      </c>
      <c r="H24" s="29">
        <f t="shared" si="1"/>
        <v>0.007152777777777775</v>
      </c>
      <c r="I24" s="24">
        <f>F24-INDEX($F$5:$F$156,MATCH(D24,$D$5:$D$156,0))</f>
        <v>0.0015509259259259243</v>
      </c>
    </row>
    <row r="25" spans="1:9" ht="18" customHeight="1">
      <c r="A25" s="22" t="s">
        <v>32</v>
      </c>
      <c r="B25" s="42" t="s">
        <v>258</v>
      </c>
      <c r="C25" s="42" t="s">
        <v>188</v>
      </c>
      <c r="D25" s="23" t="s">
        <v>127</v>
      </c>
      <c r="E25" s="42" t="s">
        <v>244</v>
      </c>
      <c r="F25" s="29">
        <v>0.03246527777777778</v>
      </c>
      <c r="G25" s="23" t="str">
        <f t="shared" si="0"/>
        <v>4.41/km</v>
      </c>
      <c r="H25" s="29">
        <f t="shared" si="1"/>
        <v>0.007372685185185187</v>
      </c>
      <c r="I25" s="24">
        <f>F25-INDEX($F$5:$F$156,MATCH(D25,$D$5:$D$156,0))</f>
        <v>0</v>
      </c>
    </row>
    <row r="26" spans="1:9" ht="18" customHeight="1">
      <c r="A26" s="22" t="s">
        <v>33</v>
      </c>
      <c r="B26" s="42" t="s">
        <v>259</v>
      </c>
      <c r="C26" s="42" t="s">
        <v>149</v>
      </c>
      <c r="D26" s="23" t="s">
        <v>119</v>
      </c>
      <c r="E26" s="42" t="s">
        <v>244</v>
      </c>
      <c r="F26" s="29">
        <v>0.03247685185185185</v>
      </c>
      <c r="G26" s="23" t="str">
        <f t="shared" si="0"/>
        <v>4.41/km</v>
      </c>
      <c r="H26" s="29">
        <f t="shared" si="1"/>
        <v>0.007384259259259254</v>
      </c>
      <c r="I26" s="24">
        <f>F26-INDEX($F$5:$F$156,MATCH(D26,$D$5:$D$156,0))</f>
        <v>0.0017824074074074027</v>
      </c>
    </row>
    <row r="27" spans="1:9" ht="18" customHeight="1">
      <c r="A27" s="22" t="s">
        <v>34</v>
      </c>
      <c r="B27" s="42" t="s">
        <v>260</v>
      </c>
      <c r="C27" s="42" t="s">
        <v>168</v>
      </c>
      <c r="D27" s="23" t="s">
        <v>111</v>
      </c>
      <c r="E27" s="42" t="s">
        <v>180</v>
      </c>
      <c r="F27" s="29">
        <v>0.032581018518518516</v>
      </c>
      <c r="G27" s="23" t="str">
        <f t="shared" si="0"/>
        <v>4.42/km</v>
      </c>
      <c r="H27" s="29">
        <f t="shared" si="1"/>
        <v>0.007488425925925923</v>
      </c>
      <c r="I27" s="24">
        <f>F27-INDEX($F$5:$F$156,MATCH(D27,$D$5:$D$156,0))</f>
        <v>0</v>
      </c>
    </row>
    <row r="28" spans="1:9" ht="18" customHeight="1">
      <c r="A28" s="22" t="s">
        <v>35</v>
      </c>
      <c r="B28" s="42" t="s">
        <v>261</v>
      </c>
      <c r="C28" s="42" t="s">
        <v>169</v>
      </c>
      <c r="D28" s="23" t="s">
        <v>113</v>
      </c>
      <c r="E28" s="42" t="s">
        <v>253</v>
      </c>
      <c r="F28" s="29">
        <v>0.032615740740740744</v>
      </c>
      <c r="G28" s="23" t="str">
        <f t="shared" si="0"/>
        <v>4.42/km</v>
      </c>
      <c r="H28" s="29">
        <f t="shared" si="1"/>
        <v>0.00752314814814815</v>
      </c>
      <c r="I28" s="24">
        <f>F28-INDEX($F$5:$F$156,MATCH(D28,$D$5:$D$156,0))</f>
        <v>0.004270833333333331</v>
      </c>
    </row>
    <row r="29" spans="1:9" ht="18" customHeight="1">
      <c r="A29" s="22" t="s">
        <v>36</v>
      </c>
      <c r="B29" s="42" t="s">
        <v>230</v>
      </c>
      <c r="C29" s="42" t="s">
        <v>161</v>
      </c>
      <c r="D29" s="23" t="s">
        <v>115</v>
      </c>
      <c r="E29" s="42" t="s">
        <v>257</v>
      </c>
      <c r="F29" s="29">
        <v>0.03262731481481482</v>
      </c>
      <c r="G29" s="23" t="str">
        <f t="shared" si="0"/>
        <v>4.42/km</v>
      </c>
      <c r="H29" s="29">
        <f t="shared" si="1"/>
        <v>0.007534722222222224</v>
      </c>
      <c r="I29" s="24">
        <f>F29-INDEX($F$5:$F$156,MATCH(D29,$D$5:$D$156,0))</f>
        <v>0.00299768518518519</v>
      </c>
    </row>
    <row r="30" spans="1:9" ht="18" customHeight="1">
      <c r="A30" s="22" t="s">
        <v>37</v>
      </c>
      <c r="B30" s="42" t="s">
        <v>226</v>
      </c>
      <c r="C30" s="42" t="s">
        <v>167</v>
      </c>
      <c r="D30" s="23" t="s">
        <v>111</v>
      </c>
      <c r="E30" s="42" t="s">
        <v>262</v>
      </c>
      <c r="F30" s="29">
        <v>0.032685185185185185</v>
      </c>
      <c r="G30" s="23" t="str">
        <f t="shared" si="0"/>
        <v>4.42/km</v>
      </c>
      <c r="H30" s="29">
        <f t="shared" si="1"/>
        <v>0.007592592592592592</v>
      </c>
      <c r="I30" s="24">
        <f>F30-INDEX($F$5:$F$156,MATCH(D30,$D$5:$D$156,0))</f>
        <v>0.00010416666666666907</v>
      </c>
    </row>
    <row r="31" spans="1:9" ht="18" customHeight="1">
      <c r="A31" s="22" t="s">
        <v>38</v>
      </c>
      <c r="B31" s="42" t="s">
        <v>187</v>
      </c>
      <c r="C31" s="42" t="s">
        <v>263</v>
      </c>
      <c r="D31" s="23" t="s">
        <v>115</v>
      </c>
      <c r="E31" s="42" t="s">
        <v>264</v>
      </c>
      <c r="F31" s="29">
        <v>0.03273148148148148</v>
      </c>
      <c r="G31" s="23" t="str">
        <f t="shared" si="0"/>
        <v>4.43/km</v>
      </c>
      <c r="H31" s="29">
        <f t="shared" si="1"/>
        <v>0.007638888888888886</v>
      </c>
      <c r="I31" s="24">
        <f>F31-INDEX($F$5:$F$156,MATCH(D31,$D$5:$D$156,0))</f>
        <v>0.003101851851851852</v>
      </c>
    </row>
    <row r="32" spans="1:9" ht="18" customHeight="1">
      <c r="A32" s="22" t="s">
        <v>39</v>
      </c>
      <c r="B32" s="42" t="s">
        <v>179</v>
      </c>
      <c r="C32" s="42" t="s">
        <v>218</v>
      </c>
      <c r="D32" s="23" t="s">
        <v>118</v>
      </c>
      <c r="E32" s="42" t="s">
        <v>257</v>
      </c>
      <c r="F32" s="29">
        <v>0.0328125</v>
      </c>
      <c r="G32" s="23" t="str">
        <f t="shared" si="0"/>
        <v>4.44/km</v>
      </c>
      <c r="H32" s="29">
        <f t="shared" si="1"/>
        <v>0.007719907407407408</v>
      </c>
      <c r="I32" s="24">
        <f>F32-INDEX($F$5:$F$156,MATCH(D32,$D$5:$D$156,0))</f>
        <v>0.003888888888888893</v>
      </c>
    </row>
    <row r="33" spans="1:9" ht="18" customHeight="1">
      <c r="A33" s="22" t="s">
        <v>40</v>
      </c>
      <c r="B33" s="42" t="s">
        <v>189</v>
      </c>
      <c r="C33" s="42" t="s">
        <v>138</v>
      </c>
      <c r="D33" s="23" t="s">
        <v>119</v>
      </c>
      <c r="E33" s="42" t="s">
        <v>237</v>
      </c>
      <c r="F33" s="29">
        <v>0.03283564814814815</v>
      </c>
      <c r="G33" s="23" t="str">
        <f t="shared" si="0"/>
        <v>4.44/km</v>
      </c>
      <c r="H33" s="29">
        <f t="shared" si="1"/>
        <v>0.007743055555555555</v>
      </c>
      <c r="I33" s="24">
        <f>F33-INDEX($F$5:$F$156,MATCH(D33,$D$5:$D$156,0))</f>
        <v>0.002141203703703704</v>
      </c>
    </row>
    <row r="34" spans="1:9" ht="18" customHeight="1">
      <c r="A34" s="22" t="s">
        <v>41</v>
      </c>
      <c r="B34" s="42" t="s">
        <v>261</v>
      </c>
      <c r="C34" s="42" t="s">
        <v>139</v>
      </c>
      <c r="D34" s="23" t="s">
        <v>113</v>
      </c>
      <c r="E34" s="42" t="s">
        <v>253</v>
      </c>
      <c r="F34" s="29">
        <v>0.032870370370370376</v>
      </c>
      <c r="G34" s="23" t="str">
        <f t="shared" si="0"/>
        <v>4.44/km</v>
      </c>
      <c r="H34" s="29">
        <f t="shared" si="1"/>
        <v>0.007777777777777783</v>
      </c>
      <c r="I34" s="24">
        <f>F34-INDEX($F$5:$F$156,MATCH(D34,$D$5:$D$156,0))</f>
        <v>0.004525462962962964</v>
      </c>
    </row>
    <row r="35" spans="1:9" ht="18" customHeight="1">
      <c r="A35" s="22" t="s">
        <v>42</v>
      </c>
      <c r="B35" s="42" t="s">
        <v>226</v>
      </c>
      <c r="C35" s="42" t="s">
        <v>139</v>
      </c>
      <c r="D35" s="23" t="s">
        <v>112</v>
      </c>
      <c r="E35" s="42" t="s">
        <v>262</v>
      </c>
      <c r="F35" s="29">
        <v>0.03314814814814815</v>
      </c>
      <c r="G35" s="23" t="str">
        <f t="shared" si="0"/>
        <v>4.46/km</v>
      </c>
      <c r="H35" s="29">
        <f t="shared" si="1"/>
        <v>0.008055555555555555</v>
      </c>
      <c r="I35" s="24">
        <f>F35-INDEX($F$5:$F$156,MATCH(D35,$D$5:$D$156,0))</f>
        <v>0.006006944444444443</v>
      </c>
    </row>
    <row r="36" spans="1:9" ht="18" customHeight="1">
      <c r="A36" s="22" t="s">
        <v>43</v>
      </c>
      <c r="B36" s="42" t="s">
        <v>178</v>
      </c>
      <c r="C36" s="42" t="s">
        <v>135</v>
      </c>
      <c r="D36" s="23" t="s">
        <v>111</v>
      </c>
      <c r="E36" s="42" t="s">
        <v>244</v>
      </c>
      <c r="F36" s="29">
        <v>0.03326388888888889</v>
      </c>
      <c r="G36" s="23" t="str">
        <f t="shared" si="0"/>
        <v>4.47/km</v>
      </c>
      <c r="H36" s="29">
        <f t="shared" si="1"/>
        <v>0.008171296296296298</v>
      </c>
      <c r="I36" s="24">
        <f>F36-INDEX($F$5:$F$156,MATCH(D36,$D$5:$D$156,0))</f>
        <v>0.0006828703703703753</v>
      </c>
    </row>
    <row r="37" spans="1:9" ht="18" customHeight="1">
      <c r="A37" s="22" t="s">
        <v>44</v>
      </c>
      <c r="B37" s="42" t="s">
        <v>258</v>
      </c>
      <c r="C37" s="42" t="s">
        <v>128</v>
      </c>
      <c r="D37" s="23" t="s">
        <v>115</v>
      </c>
      <c r="E37" s="42" t="s">
        <v>182</v>
      </c>
      <c r="F37" s="29">
        <v>0.03329861111111111</v>
      </c>
      <c r="G37" s="23" t="str">
        <f aca="true" t="shared" si="2" ref="G37:G89">TEXT(INT((HOUR(F37)*3600+MINUTE(F37)*60+SECOND(F37))/$I$3/60),"0")&amp;"."&amp;TEXT(MOD((HOUR(F37)*3600+MINUTE(F37)*60+SECOND(F37))/$I$3,60),"00")&amp;"/km"</f>
        <v>4.48/km</v>
      </c>
      <c r="H37" s="29">
        <f aca="true" t="shared" si="3" ref="H37:H66">F37-$F$5</f>
        <v>0.008206018518518519</v>
      </c>
      <c r="I37" s="24">
        <f>F37-INDEX($F$5:$F$156,MATCH(D37,$D$5:$D$156,0))</f>
        <v>0.003668981481481485</v>
      </c>
    </row>
    <row r="38" spans="1:9" ht="18" customHeight="1">
      <c r="A38" s="22" t="s">
        <v>45</v>
      </c>
      <c r="B38" s="42" t="s">
        <v>191</v>
      </c>
      <c r="C38" s="42" t="s">
        <v>220</v>
      </c>
      <c r="D38" s="23" t="s">
        <v>127</v>
      </c>
      <c r="E38" s="42" t="s">
        <v>253</v>
      </c>
      <c r="F38" s="29">
        <v>0.033761574074074076</v>
      </c>
      <c r="G38" s="23" t="str">
        <f t="shared" si="2"/>
        <v>4.52/km</v>
      </c>
      <c r="H38" s="29">
        <f t="shared" si="3"/>
        <v>0.008668981481481482</v>
      </c>
      <c r="I38" s="24">
        <f>F38-INDEX($F$5:$F$156,MATCH(D38,$D$5:$D$156,0))</f>
        <v>0.0012962962962962954</v>
      </c>
    </row>
    <row r="39" spans="1:9" ht="18" customHeight="1">
      <c r="A39" s="22" t="s">
        <v>46</v>
      </c>
      <c r="B39" s="42" t="s">
        <v>186</v>
      </c>
      <c r="C39" s="42" t="s">
        <v>156</v>
      </c>
      <c r="D39" s="23" t="s">
        <v>113</v>
      </c>
      <c r="E39" s="42" t="s">
        <v>265</v>
      </c>
      <c r="F39" s="29">
        <v>0.03380787037037037</v>
      </c>
      <c r="G39" s="23" t="str">
        <f t="shared" si="2"/>
        <v>4.52/km</v>
      </c>
      <c r="H39" s="29">
        <f t="shared" si="3"/>
        <v>0.008715277777777777</v>
      </c>
      <c r="I39" s="24">
        <f>F39-INDEX($F$5:$F$156,MATCH(D39,$D$5:$D$156,0))</f>
        <v>0.005462962962962958</v>
      </c>
    </row>
    <row r="40" spans="1:9" ht="18" customHeight="1">
      <c r="A40" s="22" t="s">
        <v>47</v>
      </c>
      <c r="B40" s="42" t="s">
        <v>266</v>
      </c>
      <c r="C40" s="42" t="s">
        <v>163</v>
      </c>
      <c r="D40" s="23" t="s">
        <v>126</v>
      </c>
      <c r="E40" s="42" t="s">
        <v>267</v>
      </c>
      <c r="F40" s="29">
        <v>0.0338425925925926</v>
      </c>
      <c r="G40" s="23" t="str">
        <f t="shared" si="2"/>
        <v>4.52/km</v>
      </c>
      <c r="H40" s="29">
        <f t="shared" si="3"/>
        <v>0.008750000000000004</v>
      </c>
      <c r="I40" s="24">
        <f>F40-INDEX($F$5:$F$156,MATCH(D40,$D$5:$D$156,0))</f>
        <v>0.008750000000000004</v>
      </c>
    </row>
    <row r="41" spans="1:9" ht="18" customHeight="1">
      <c r="A41" s="22" t="s">
        <v>48</v>
      </c>
      <c r="B41" s="42" t="s">
        <v>268</v>
      </c>
      <c r="C41" s="42" t="s">
        <v>139</v>
      </c>
      <c r="D41" s="23" t="s">
        <v>112</v>
      </c>
      <c r="E41" s="42" t="s">
        <v>253</v>
      </c>
      <c r="F41" s="29">
        <v>0.03387731481481481</v>
      </c>
      <c r="G41" s="23" t="str">
        <f t="shared" si="2"/>
        <v>4.53/km</v>
      </c>
      <c r="H41" s="29">
        <f t="shared" si="3"/>
        <v>0.008784722222222218</v>
      </c>
      <c r="I41" s="24">
        <f>F41-INDEX($F$5:$F$156,MATCH(D41,$D$5:$D$156,0))</f>
        <v>0.006736111111111106</v>
      </c>
    </row>
    <row r="42" spans="1:9" ht="18" customHeight="1">
      <c r="A42" s="22" t="s">
        <v>49</v>
      </c>
      <c r="B42" s="42" t="s">
        <v>216</v>
      </c>
      <c r="C42" s="42" t="s">
        <v>198</v>
      </c>
      <c r="D42" s="23" t="s">
        <v>111</v>
      </c>
      <c r="E42" s="42" t="s">
        <v>269</v>
      </c>
      <c r="F42" s="29">
        <v>0.034074074074074076</v>
      </c>
      <c r="G42" s="23" t="str">
        <f t="shared" si="2"/>
        <v>4.54/km</v>
      </c>
      <c r="H42" s="29">
        <f t="shared" si="3"/>
        <v>0.008981481481481483</v>
      </c>
      <c r="I42" s="24">
        <f>F42-INDEX($F$5:$F$156,MATCH(D42,$D$5:$D$156,0))</f>
        <v>0.00149305555555556</v>
      </c>
    </row>
    <row r="43" spans="1:9" ht="18" customHeight="1">
      <c r="A43" s="22" t="s">
        <v>50</v>
      </c>
      <c r="B43" s="42" t="s">
        <v>222</v>
      </c>
      <c r="C43" s="42" t="s">
        <v>223</v>
      </c>
      <c r="D43" s="23" t="s">
        <v>121</v>
      </c>
      <c r="E43" s="42" t="s">
        <v>270</v>
      </c>
      <c r="F43" s="29">
        <v>0.03431712962962963</v>
      </c>
      <c r="G43" s="23" t="str">
        <f t="shared" si="2"/>
        <v>4.57/km</v>
      </c>
      <c r="H43" s="29">
        <f t="shared" si="3"/>
        <v>0.009224537037037035</v>
      </c>
      <c r="I43" s="24">
        <f>F43-INDEX($F$5:$F$156,MATCH(D43,$D$5:$D$156,0))</f>
        <v>0</v>
      </c>
    </row>
    <row r="44" spans="1:9" ht="18" customHeight="1">
      <c r="A44" s="22" t="s">
        <v>51</v>
      </c>
      <c r="B44" s="42" t="s">
        <v>181</v>
      </c>
      <c r="C44" s="42" t="s">
        <v>160</v>
      </c>
      <c r="D44" s="23" t="s">
        <v>112</v>
      </c>
      <c r="E44" s="42" t="s">
        <v>271</v>
      </c>
      <c r="F44" s="29">
        <v>0.03434027777777778</v>
      </c>
      <c r="G44" s="23" t="str">
        <f t="shared" si="2"/>
        <v>4.57/km</v>
      </c>
      <c r="H44" s="29">
        <f t="shared" si="3"/>
        <v>0.009247685185185189</v>
      </c>
      <c r="I44" s="24">
        <f>F44-INDEX($F$5:$F$156,MATCH(D44,$D$5:$D$156,0))</f>
        <v>0.0071990740740740765</v>
      </c>
    </row>
    <row r="45" spans="1:9" ht="18" customHeight="1">
      <c r="A45" s="22" t="s">
        <v>52</v>
      </c>
      <c r="B45" s="42" t="s">
        <v>200</v>
      </c>
      <c r="C45" s="42" t="s">
        <v>201</v>
      </c>
      <c r="D45" s="23" t="s">
        <v>117</v>
      </c>
      <c r="E45" s="42" t="s">
        <v>272</v>
      </c>
      <c r="F45" s="29">
        <v>0.03460648148148148</v>
      </c>
      <c r="G45" s="23" t="str">
        <f t="shared" si="2"/>
        <v>4.59/km</v>
      </c>
      <c r="H45" s="29">
        <f t="shared" si="3"/>
        <v>0.009513888888888888</v>
      </c>
      <c r="I45" s="24">
        <f>F45-INDEX($F$5:$F$156,MATCH(D45,$D$5:$D$156,0))</f>
        <v>0</v>
      </c>
    </row>
    <row r="46" spans="1:9" ht="18" customHeight="1">
      <c r="A46" s="22" t="s">
        <v>53</v>
      </c>
      <c r="B46" s="42" t="s">
        <v>219</v>
      </c>
      <c r="C46" s="42" t="s">
        <v>129</v>
      </c>
      <c r="D46" s="23" t="s">
        <v>113</v>
      </c>
      <c r="E46" s="42" t="s">
        <v>180</v>
      </c>
      <c r="F46" s="29">
        <v>0.03466435185185185</v>
      </c>
      <c r="G46" s="23" t="str">
        <f t="shared" si="2"/>
        <v>4.60/km</v>
      </c>
      <c r="H46" s="29">
        <f t="shared" si="3"/>
        <v>0.009571759259259256</v>
      </c>
      <c r="I46" s="24">
        <f>F46-INDEX($F$5:$F$156,MATCH(D46,$D$5:$D$156,0))</f>
        <v>0.0063194444444444366</v>
      </c>
    </row>
    <row r="47" spans="1:9" ht="18" customHeight="1">
      <c r="A47" s="22" t="s">
        <v>54</v>
      </c>
      <c r="B47" s="42" t="s">
        <v>212</v>
      </c>
      <c r="C47" s="42" t="s">
        <v>128</v>
      </c>
      <c r="D47" s="23" t="s">
        <v>119</v>
      </c>
      <c r="E47" s="42" t="s">
        <v>180</v>
      </c>
      <c r="F47" s="29">
        <v>0.03478009259259259</v>
      </c>
      <c r="G47" s="23" t="str">
        <f t="shared" si="2"/>
        <v>5.01/km</v>
      </c>
      <c r="H47" s="29">
        <f t="shared" si="3"/>
        <v>0.009687499999999998</v>
      </c>
      <c r="I47" s="24">
        <f>F47-INDEX($F$5:$F$156,MATCH(D47,$D$5:$D$156,0))</f>
        <v>0.004085648148148147</v>
      </c>
    </row>
    <row r="48" spans="1:9" ht="18" customHeight="1">
      <c r="A48" s="22" t="s">
        <v>55</v>
      </c>
      <c r="B48" s="42" t="s">
        <v>273</v>
      </c>
      <c r="C48" s="42" t="s">
        <v>152</v>
      </c>
      <c r="D48" s="23" t="s">
        <v>112</v>
      </c>
      <c r="E48" s="42" t="s">
        <v>253</v>
      </c>
      <c r="F48" s="29">
        <v>0.0350462962962963</v>
      </c>
      <c r="G48" s="23" t="str">
        <f t="shared" si="2"/>
        <v>5.03/km</v>
      </c>
      <c r="H48" s="29">
        <f t="shared" si="3"/>
        <v>0.009953703703703704</v>
      </c>
      <c r="I48" s="24">
        <f>F48-INDEX($F$5:$F$156,MATCH(D48,$D$5:$D$156,0))</f>
        <v>0.007905092592592592</v>
      </c>
    </row>
    <row r="49" spans="1:9" ht="18" customHeight="1">
      <c r="A49" s="22" t="s">
        <v>56</v>
      </c>
      <c r="B49" s="42" t="s">
        <v>166</v>
      </c>
      <c r="C49" s="42" t="s">
        <v>164</v>
      </c>
      <c r="D49" s="23" t="s">
        <v>119</v>
      </c>
      <c r="E49" s="42" t="s">
        <v>253</v>
      </c>
      <c r="F49" s="29">
        <v>0.03508101851851852</v>
      </c>
      <c r="G49" s="23" t="str">
        <f t="shared" si="2"/>
        <v>5.03/km</v>
      </c>
      <c r="H49" s="29">
        <f t="shared" si="3"/>
        <v>0.009988425925925925</v>
      </c>
      <c r="I49" s="24">
        <f>F49-INDEX($F$5:$F$156,MATCH(D49,$D$5:$D$156,0))</f>
        <v>0.004386574074074074</v>
      </c>
    </row>
    <row r="50" spans="1:9" ht="18" customHeight="1">
      <c r="A50" s="22" t="s">
        <v>57</v>
      </c>
      <c r="B50" s="42" t="s">
        <v>197</v>
      </c>
      <c r="C50" s="42" t="s">
        <v>156</v>
      </c>
      <c r="D50" s="23" t="s">
        <v>111</v>
      </c>
      <c r="E50" s="42" t="s">
        <v>253</v>
      </c>
      <c r="F50" s="29">
        <v>0.0352662037037037</v>
      </c>
      <c r="G50" s="23" t="str">
        <f t="shared" si="2"/>
        <v>5.05/km</v>
      </c>
      <c r="H50" s="29">
        <f t="shared" si="3"/>
        <v>0.010173611111111109</v>
      </c>
      <c r="I50" s="24">
        <f>F50-INDEX($F$5:$F$156,MATCH(D50,$D$5:$D$156,0))</f>
        <v>0.0026851851851851863</v>
      </c>
    </row>
    <row r="51" spans="1:9" ht="18" customHeight="1">
      <c r="A51" s="22" t="s">
        <v>58</v>
      </c>
      <c r="B51" s="42" t="s">
        <v>209</v>
      </c>
      <c r="C51" s="42" t="s">
        <v>154</v>
      </c>
      <c r="D51" s="23" t="s">
        <v>119</v>
      </c>
      <c r="E51" s="42" t="s">
        <v>180</v>
      </c>
      <c r="F51" s="29">
        <v>0.0352662037037037</v>
      </c>
      <c r="G51" s="23" t="str">
        <f t="shared" si="2"/>
        <v>5.05/km</v>
      </c>
      <c r="H51" s="29">
        <f t="shared" si="3"/>
        <v>0.010173611111111109</v>
      </c>
      <c r="I51" s="24">
        <f>F51-INDEX($F$5:$F$156,MATCH(D51,$D$5:$D$156,0))</f>
        <v>0.004571759259259258</v>
      </c>
    </row>
    <row r="52" spans="1:9" ht="18" customHeight="1">
      <c r="A52" s="22" t="s">
        <v>59</v>
      </c>
      <c r="B52" s="42" t="s">
        <v>175</v>
      </c>
      <c r="C52" s="42" t="s">
        <v>196</v>
      </c>
      <c r="D52" s="23" t="s">
        <v>111</v>
      </c>
      <c r="E52" s="42" t="s">
        <v>257</v>
      </c>
      <c r="F52" s="29">
        <v>0.03532407407407407</v>
      </c>
      <c r="G52" s="23" t="str">
        <f t="shared" si="2"/>
        <v>5.05/km</v>
      </c>
      <c r="H52" s="29">
        <f t="shared" si="3"/>
        <v>0.010231481481481477</v>
      </c>
      <c r="I52" s="24">
        <f>F52-INDEX($F$5:$F$156,MATCH(D52,$D$5:$D$156,0))</f>
        <v>0.002743055555555554</v>
      </c>
    </row>
    <row r="53" spans="1:9" ht="18" customHeight="1">
      <c r="A53" s="22" t="s">
        <v>60</v>
      </c>
      <c r="B53" s="42" t="s">
        <v>217</v>
      </c>
      <c r="C53" s="42" t="s">
        <v>152</v>
      </c>
      <c r="D53" s="23" t="s">
        <v>112</v>
      </c>
      <c r="E53" s="42" t="s">
        <v>180</v>
      </c>
      <c r="F53" s="29">
        <v>0.03561342592592592</v>
      </c>
      <c r="G53" s="23" t="str">
        <f t="shared" si="2"/>
        <v>5.08/km</v>
      </c>
      <c r="H53" s="29">
        <f t="shared" si="3"/>
        <v>0.01052083333333333</v>
      </c>
      <c r="I53" s="24">
        <f>F53-INDEX($F$5:$F$156,MATCH(D53,$D$5:$D$156,0))</f>
        <v>0.008472222222222218</v>
      </c>
    </row>
    <row r="54" spans="1:9" ht="18" customHeight="1">
      <c r="A54" s="22" t="s">
        <v>61</v>
      </c>
      <c r="B54" s="42" t="s">
        <v>268</v>
      </c>
      <c r="C54" s="42" t="s">
        <v>147</v>
      </c>
      <c r="D54" s="23" t="s">
        <v>118</v>
      </c>
      <c r="E54" s="42" t="s">
        <v>253</v>
      </c>
      <c r="F54" s="29">
        <v>0.03571759259259259</v>
      </c>
      <c r="G54" s="23" t="str">
        <f t="shared" si="2"/>
        <v>5.09/km</v>
      </c>
      <c r="H54" s="29">
        <f t="shared" si="3"/>
        <v>0.010624999999999999</v>
      </c>
      <c r="I54" s="24">
        <f>F54-INDEX($F$5:$F$156,MATCH(D54,$D$5:$D$156,0))</f>
        <v>0.006793981481481484</v>
      </c>
    </row>
    <row r="55" spans="1:9" ht="18" customHeight="1">
      <c r="A55" s="22" t="s">
        <v>62</v>
      </c>
      <c r="B55" s="42" t="s">
        <v>274</v>
      </c>
      <c r="C55" s="42" t="s">
        <v>275</v>
      </c>
      <c r="D55" s="23" t="s">
        <v>118</v>
      </c>
      <c r="E55" s="42" t="s">
        <v>276</v>
      </c>
      <c r="F55" s="29">
        <v>0.035729166666666666</v>
      </c>
      <c r="G55" s="23" t="str">
        <f t="shared" si="2"/>
        <v>5.09/km</v>
      </c>
      <c r="H55" s="29">
        <f t="shared" si="3"/>
        <v>0.010636574074074073</v>
      </c>
      <c r="I55" s="24">
        <f>F55-INDEX($F$5:$F$156,MATCH(D55,$D$5:$D$156,0))</f>
        <v>0.006805555555555558</v>
      </c>
    </row>
    <row r="56" spans="1:9" ht="18" customHeight="1">
      <c r="A56" s="22" t="s">
        <v>63</v>
      </c>
      <c r="B56" s="42" t="s">
        <v>208</v>
      </c>
      <c r="C56" s="42" t="s">
        <v>154</v>
      </c>
      <c r="D56" s="23" t="s">
        <v>126</v>
      </c>
      <c r="E56" s="42" t="s">
        <v>253</v>
      </c>
      <c r="F56" s="29">
        <v>0.03585648148148148</v>
      </c>
      <c r="G56" s="23" t="str">
        <f t="shared" si="2"/>
        <v>5.10/km</v>
      </c>
      <c r="H56" s="29">
        <f t="shared" si="3"/>
        <v>0.010763888888888889</v>
      </c>
      <c r="I56" s="24">
        <f>F56-INDEX($F$5:$F$156,MATCH(D56,$D$5:$D$156,0))</f>
        <v>0.010763888888888889</v>
      </c>
    </row>
    <row r="57" spans="1:9" ht="18" customHeight="1">
      <c r="A57" s="22" t="s">
        <v>64</v>
      </c>
      <c r="B57" s="42" t="s">
        <v>232</v>
      </c>
      <c r="C57" s="42" t="s">
        <v>132</v>
      </c>
      <c r="D57" s="23" t="s">
        <v>126</v>
      </c>
      <c r="E57" s="42" t="s">
        <v>257</v>
      </c>
      <c r="F57" s="29">
        <v>0.03585648148148148</v>
      </c>
      <c r="G57" s="23" t="str">
        <f t="shared" si="2"/>
        <v>5.10/km</v>
      </c>
      <c r="H57" s="29">
        <f t="shared" si="3"/>
        <v>0.010763888888888889</v>
      </c>
      <c r="I57" s="24">
        <f>F57-INDEX($F$5:$F$156,MATCH(D57,$D$5:$D$156,0))</f>
        <v>0.010763888888888889</v>
      </c>
    </row>
    <row r="58" spans="1:9" ht="18" customHeight="1">
      <c r="A58" s="22" t="s">
        <v>65</v>
      </c>
      <c r="B58" s="42" t="s">
        <v>206</v>
      </c>
      <c r="C58" s="42" t="s">
        <v>139</v>
      </c>
      <c r="D58" s="23" t="s">
        <v>115</v>
      </c>
      <c r="E58" s="42" t="s">
        <v>237</v>
      </c>
      <c r="F58" s="29">
        <v>0.035902777777777777</v>
      </c>
      <c r="G58" s="23" t="str">
        <f t="shared" si="2"/>
        <v>5.10/km</v>
      </c>
      <c r="H58" s="29">
        <f t="shared" si="3"/>
        <v>0.010810185185185183</v>
      </c>
      <c r="I58" s="24">
        <f>F58-INDEX($F$5:$F$156,MATCH(D58,$D$5:$D$156,0))</f>
        <v>0.006273148148148149</v>
      </c>
    </row>
    <row r="59" spans="1:9" ht="18" customHeight="1">
      <c r="A59" s="22" t="s">
        <v>66</v>
      </c>
      <c r="B59" s="42" t="s">
        <v>214</v>
      </c>
      <c r="C59" s="42" t="s">
        <v>173</v>
      </c>
      <c r="D59" s="23" t="s">
        <v>111</v>
      </c>
      <c r="E59" s="42" t="s">
        <v>277</v>
      </c>
      <c r="F59" s="29">
        <v>0.03613425925925926</v>
      </c>
      <c r="G59" s="23" t="str">
        <f t="shared" si="2"/>
        <v>5.12/km</v>
      </c>
      <c r="H59" s="29">
        <f t="shared" si="3"/>
        <v>0.011041666666666668</v>
      </c>
      <c r="I59" s="24">
        <f>F59-INDEX($F$5:$F$156,MATCH(D59,$D$5:$D$156,0))</f>
        <v>0.0035532407407407457</v>
      </c>
    </row>
    <row r="60" spans="1:9" ht="18" customHeight="1">
      <c r="A60" s="22" t="s">
        <v>67</v>
      </c>
      <c r="B60" s="42" t="s">
        <v>278</v>
      </c>
      <c r="C60" s="42" t="s">
        <v>279</v>
      </c>
      <c r="D60" s="23" t="s">
        <v>111</v>
      </c>
      <c r="E60" s="42" t="s">
        <v>182</v>
      </c>
      <c r="F60" s="29">
        <v>0.03633101851851852</v>
      </c>
      <c r="G60" s="23" t="str">
        <f t="shared" si="2"/>
        <v>5.14/km</v>
      </c>
      <c r="H60" s="29">
        <f t="shared" si="3"/>
        <v>0.011238425925925926</v>
      </c>
      <c r="I60" s="24">
        <f>F60-INDEX($F$5:$F$156,MATCH(D60,$D$5:$D$156,0))</f>
        <v>0.0037500000000000033</v>
      </c>
    </row>
    <row r="61" spans="1:9" ht="18" customHeight="1">
      <c r="A61" s="22" t="s">
        <v>68</v>
      </c>
      <c r="B61" s="42" t="s">
        <v>213</v>
      </c>
      <c r="C61" s="42" t="s">
        <v>157</v>
      </c>
      <c r="D61" s="23" t="s">
        <v>111</v>
      </c>
      <c r="E61" s="42" t="s">
        <v>257</v>
      </c>
      <c r="F61" s="29">
        <v>0.03634259259259259</v>
      </c>
      <c r="G61" s="23" t="str">
        <f t="shared" si="2"/>
        <v>5.14/km</v>
      </c>
      <c r="H61" s="29">
        <f t="shared" si="3"/>
        <v>0.01125</v>
      </c>
      <c r="I61" s="24">
        <f>F61-INDEX($F$5:$F$156,MATCH(D61,$D$5:$D$156,0))</f>
        <v>0.003761574074074077</v>
      </c>
    </row>
    <row r="62" spans="1:9" ht="18" customHeight="1">
      <c r="A62" s="22" t="s">
        <v>69</v>
      </c>
      <c r="B62" s="42" t="s">
        <v>280</v>
      </c>
      <c r="C62" s="42" t="s">
        <v>139</v>
      </c>
      <c r="D62" s="23" t="s">
        <v>112</v>
      </c>
      <c r="E62" s="42" t="s">
        <v>257</v>
      </c>
      <c r="F62" s="29">
        <v>0.03634259259259259</v>
      </c>
      <c r="G62" s="23" t="str">
        <f t="shared" si="2"/>
        <v>5.14/km</v>
      </c>
      <c r="H62" s="29">
        <f t="shared" si="3"/>
        <v>0.01125</v>
      </c>
      <c r="I62" s="24">
        <f>F62-INDEX($F$5:$F$156,MATCH(D62,$D$5:$D$156,0))</f>
        <v>0.009201388888888887</v>
      </c>
    </row>
    <row r="63" spans="1:9" ht="18" customHeight="1">
      <c r="A63" s="22" t="s">
        <v>70</v>
      </c>
      <c r="B63" s="42" t="s">
        <v>194</v>
      </c>
      <c r="C63" s="42" t="s">
        <v>145</v>
      </c>
      <c r="D63" s="23" t="s">
        <v>126</v>
      </c>
      <c r="E63" s="42" t="s">
        <v>257</v>
      </c>
      <c r="F63" s="29">
        <v>0.03634259259259259</v>
      </c>
      <c r="G63" s="23" t="str">
        <f t="shared" si="2"/>
        <v>5.14/km</v>
      </c>
      <c r="H63" s="29">
        <f t="shared" si="3"/>
        <v>0.01125</v>
      </c>
      <c r="I63" s="24">
        <f>F63-INDEX($F$5:$F$156,MATCH(D63,$D$5:$D$156,0))</f>
        <v>0.01125</v>
      </c>
    </row>
    <row r="64" spans="1:9" ht="18" customHeight="1">
      <c r="A64" s="22" t="s">
        <v>71</v>
      </c>
      <c r="B64" s="42" t="s">
        <v>281</v>
      </c>
      <c r="C64" s="42" t="s">
        <v>163</v>
      </c>
      <c r="D64" s="23" t="s">
        <v>115</v>
      </c>
      <c r="E64" s="42" t="s">
        <v>276</v>
      </c>
      <c r="F64" s="29">
        <v>0.03692129629629629</v>
      </c>
      <c r="G64" s="23" t="str">
        <f t="shared" si="2"/>
        <v>5.19/km</v>
      </c>
      <c r="H64" s="29">
        <f t="shared" si="3"/>
        <v>0.011828703703703699</v>
      </c>
      <c r="I64" s="24">
        <f>F64-INDEX($F$5:$F$156,MATCH(D64,$D$5:$D$156,0))</f>
        <v>0.007291666666666665</v>
      </c>
    </row>
    <row r="65" spans="1:9" ht="18" customHeight="1">
      <c r="A65" s="22" t="s">
        <v>72</v>
      </c>
      <c r="B65" s="42" t="s">
        <v>282</v>
      </c>
      <c r="C65" s="42" t="s">
        <v>148</v>
      </c>
      <c r="D65" s="23" t="s">
        <v>115</v>
      </c>
      <c r="E65" s="42" t="s">
        <v>180</v>
      </c>
      <c r="F65" s="29">
        <v>0.03699074074074074</v>
      </c>
      <c r="G65" s="23" t="str">
        <f t="shared" si="2"/>
        <v>5.20/km</v>
      </c>
      <c r="H65" s="29">
        <f t="shared" si="3"/>
        <v>0.011898148148148147</v>
      </c>
      <c r="I65" s="24">
        <f>F65-INDEX($F$5:$F$156,MATCH(D65,$D$5:$D$156,0))</f>
        <v>0.007361111111111113</v>
      </c>
    </row>
    <row r="66" spans="1:9" ht="18" customHeight="1">
      <c r="A66" s="22" t="s">
        <v>73</v>
      </c>
      <c r="B66" s="42" t="s">
        <v>172</v>
      </c>
      <c r="C66" s="42" t="s">
        <v>199</v>
      </c>
      <c r="D66" s="23" t="s">
        <v>121</v>
      </c>
      <c r="E66" s="42" t="s">
        <v>244</v>
      </c>
      <c r="F66" s="29">
        <v>0.03716435185185185</v>
      </c>
      <c r="G66" s="23" t="str">
        <f t="shared" si="2"/>
        <v>5.21/km</v>
      </c>
      <c r="H66" s="29">
        <f t="shared" si="3"/>
        <v>0.012071759259259258</v>
      </c>
      <c r="I66" s="24">
        <f>F66-INDEX($F$5:$F$156,MATCH(D66,$D$5:$D$156,0))</f>
        <v>0.002847222222222223</v>
      </c>
    </row>
    <row r="67" spans="1:9" ht="18" customHeight="1">
      <c r="A67" s="22" t="s">
        <v>74</v>
      </c>
      <c r="B67" s="42" t="s">
        <v>283</v>
      </c>
      <c r="C67" s="42" t="s">
        <v>284</v>
      </c>
      <c r="D67" s="23" t="s">
        <v>113</v>
      </c>
      <c r="E67" s="42" t="s">
        <v>272</v>
      </c>
      <c r="F67" s="29">
        <v>0.037638888888888895</v>
      </c>
      <c r="G67" s="23" t="str">
        <f t="shared" si="2"/>
        <v>5.25/km</v>
      </c>
      <c r="H67" s="29">
        <f aca="true" t="shared" si="4" ref="H67:H89">F67-$F$5</f>
        <v>0.012546296296296302</v>
      </c>
      <c r="I67" s="24">
        <f>F67-INDEX($F$5:$F$156,MATCH(D67,$D$5:$D$156,0))</f>
        <v>0.009293981481481483</v>
      </c>
    </row>
    <row r="68" spans="1:9" ht="18" customHeight="1">
      <c r="A68" s="22" t="s">
        <v>75</v>
      </c>
      <c r="B68" s="42" t="s">
        <v>210</v>
      </c>
      <c r="C68" s="42" t="s">
        <v>192</v>
      </c>
      <c r="D68" s="23" t="s">
        <v>119</v>
      </c>
      <c r="E68" s="42" t="s">
        <v>253</v>
      </c>
      <c r="F68" s="29">
        <v>0.03765046296296296</v>
      </c>
      <c r="G68" s="23" t="str">
        <f t="shared" si="2"/>
        <v>5.25/km</v>
      </c>
      <c r="H68" s="29">
        <f t="shared" si="4"/>
        <v>0.012557870370370369</v>
      </c>
      <c r="I68" s="24">
        <f>F68-INDEX($F$5:$F$156,MATCH(D68,$D$5:$D$156,0))</f>
        <v>0.006956018518518518</v>
      </c>
    </row>
    <row r="69" spans="1:9" ht="18" customHeight="1">
      <c r="A69" s="22" t="s">
        <v>76</v>
      </c>
      <c r="B69" s="42" t="s">
        <v>285</v>
      </c>
      <c r="C69" s="42" t="s">
        <v>193</v>
      </c>
      <c r="D69" s="23" t="s">
        <v>115</v>
      </c>
      <c r="E69" s="42" t="s">
        <v>257</v>
      </c>
      <c r="F69" s="29">
        <v>0.03768518518518518</v>
      </c>
      <c r="G69" s="23" t="str">
        <f t="shared" si="2"/>
        <v>5.26/km</v>
      </c>
      <c r="H69" s="29">
        <f t="shared" si="4"/>
        <v>0.01259259259259259</v>
      </c>
      <c r="I69" s="24">
        <f>F69-INDEX($F$5:$F$156,MATCH(D69,$D$5:$D$156,0))</f>
        <v>0.008055555555555555</v>
      </c>
    </row>
    <row r="70" spans="1:9" ht="18" customHeight="1">
      <c r="A70" s="22" t="s">
        <v>77</v>
      </c>
      <c r="B70" s="42" t="s">
        <v>240</v>
      </c>
      <c r="C70" s="42" t="s">
        <v>141</v>
      </c>
      <c r="D70" s="23" t="s">
        <v>115</v>
      </c>
      <c r="E70" s="42" t="s">
        <v>286</v>
      </c>
      <c r="F70" s="29">
        <v>0.037731481481481484</v>
      </c>
      <c r="G70" s="23" t="str">
        <f t="shared" si="2"/>
        <v>5.26/km</v>
      </c>
      <c r="H70" s="29">
        <f t="shared" si="4"/>
        <v>0.01263888888888889</v>
      </c>
      <c r="I70" s="24">
        <f>F70-INDEX($F$5:$F$156,MATCH(D70,$D$5:$D$156,0))</f>
        <v>0.008101851851851857</v>
      </c>
    </row>
    <row r="71" spans="1:9" ht="18" customHeight="1">
      <c r="A71" s="22" t="s">
        <v>78</v>
      </c>
      <c r="B71" s="42" t="s">
        <v>231</v>
      </c>
      <c r="C71" s="42" t="s">
        <v>130</v>
      </c>
      <c r="D71" s="23" t="s">
        <v>118</v>
      </c>
      <c r="E71" s="42" t="s">
        <v>253</v>
      </c>
      <c r="F71" s="29">
        <v>0.037731481481481484</v>
      </c>
      <c r="G71" s="23" t="str">
        <f t="shared" si="2"/>
        <v>5.26/km</v>
      </c>
      <c r="H71" s="29">
        <f t="shared" si="4"/>
        <v>0.01263888888888889</v>
      </c>
      <c r="I71" s="24">
        <f>F71-INDEX($F$5:$F$156,MATCH(D71,$D$5:$D$156,0))</f>
        <v>0.008807870370370376</v>
      </c>
    </row>
    <row r="72" spans="1:9" ht="18" customHeight="1">
      <c r="A72" s="22" t="s">
        <v>79</v>
      </c>
      <c r="B72" s="42" t="s">
        <v>287</v>
      </c>
      <c r="C72" s="42" t="s">
        <v>176</v>
      </c>
      <c r="D72" s="23" t="s">
        <v>118</v>
      </c>
      <c r="E72" s="42" t="s">
        <v>272</v>
      </c>
      <c r="F72" s="29">
        <v>0.03775462962962963</v>
      </c>
      <c r="G72" s="23" t="str">
        <f t="shared" si="2"/>
        <v>5.26/km</v>
      </c>
      <c r="H72" s="29">
        <f t="shared" si="4"/>
        <v>0.012662037037037038</v>
      </c>
      <c r="I72" s="24">
        <f>F72-INDEX($F$5:$F$156,MATCH(D72,$D$5:$D$156,0))</f>
        <v>0.008831018518518523</v>
      </c>
    </row>
    <row r="73" spans="1:9" ht="18" customHeight="1">
      <c r="A73" s="22" t="s">
        <v>80</v>
      </c>
      <c r="B73" s="42" t="s">
        <v>233</v>
      </c>
      <c r="C73" s="42" t="s">
        <v>234</v>
      </c>
      <c r="D73" s="23" t="s">
        <v>122</v>
      </c>
      <c r="E73" s="42" t="s">
        <v>237</v>
      </c>
      <c r="F73" s="29">
        <v>0.03784722222222222</v>
      </c>
      <c r="G73" s="23" t="str">
        <f t="shared" si="2"/>
        <v>5.27/km</v>
      </c>
      <c r="H73" s="29">
        <f t="shared" si="4"/>
        <v>0.012754629629629626</v>
      </c>
      <c r="I73" s="24">
        <f>F73-INDEX($F$5:$F$156,MATCH(D73,$D$5:$D$156,0))</f>
        <v>0</v>
      </c>
    </row>
    <row r="74" spans="1:9" ht="18" customHeight="1">
      <c r="A74" s="22" t="s">
        <v>81</v>
      </c>
      <c r="B74" s="42" t="s">
        <v>288</v>
      </c>
      <c r="C74" s="42" t="s">
        <v>133</v>
      </c>
      <c r="D74" s="23" t="s">
        <v>112</v>
      </c>
      <c r="E74" s="42" t="s">
        <v>253</v>
      </c>
      <c r="F74" s="29">
        <v>0.037974537037037036</v>
      </c>
      <c r="G74" s="23" t="str">
        <f t="shared" si="2"/>
        <v>5.28/km</v>
      </c>
      <c r="H74" s="29">
        <f t="shared" si="4"/>
        <v>0.012881944444444442</v>
      </c>
      <c r="I74" s="24">
        <f>F74-INDEX($F$5:$F$156,MATCH(D74,$D$5:$D$156,0))</f>
        <v>0.01083333333333333</v>
      </c>
    </row>
    <row r="75" spans="1:9" ht="18" customHeight="1">
      <c r="A75" s="22" t="s">
        <v>82</v>
      </c>
      <c r="B75" s="42" t="s">
        <v>289</v>
      </c>
      <c r="C75" s="42" t="s">
        <v>141</v>
      </c>
      <c r="D75" s="23" t="s">
        <v>126</v>
      </c>
      <c r="E75" s="42" t="s">
        <v>253</v>
      </c>
      <c r="F75" s="29">
        <v>0.037974537037037036</v>
      </c>
      <c r="G75" s="23" t="str">
        <f t="shared" si="2"/>
        <v>5.28/km</v>
      </c>
      <c r="H75" s="29">
        <f t="shared" si="4"/>
        <v>0.012881944444444442</v>
      </c>
      <c r="I75" s="24">
        <f>F75-INDEX($F$5:$F$156,MATCH(D75,$D$5:$D$156,0))</f>
        <v>0.012881944444444442</v>
      </c>
    </row>
    <row r="76" spans="1:9" ht="18" customHeight="1">
      <c r="A76" s="22" t="s">
        <v>83</v>
      </c>
      <c r="B76" s="42" t="s">
        <v>290</v>
      </c>
      <c r="C76" s="42" t="s">
        <v>150</v>
      </c>
      <c r="D76" s="23" t="s">
        <v>114</v>
      </c>
      <c r="E76" s="42" t="s">
        <v>253</v>
      </c>
      <c r="F76" s="29">
        <v>0.037986111111111116</v>
      </c>
      <c r="G76" s="23" t="str">
        <f t="shared" si="2"/>
        <v>5.28/km</v>
      </c>
      <c r="H76" s="29">
        <f t="shared" si="4"/>
        <v>0.012893518518518523</v>
      </c>
      <c r="I76" s="24">
        <f>F76-INDEX($F$5:$F$156,MATCH(D76,$D$5:$D$156,0))</f>
        <v>0</v>
      </c>
    </row>
    <row r="77" spans="1:9" ht="18" customHeight="1">
      <c r="A77" s="22" t="s">
        <v>84</v>
      </c>
      <c r="B77" s="42" t="s">
        <v>291</v>
      </c>
      <c r="C77" s="42" t="s">
        <v>203</v>
      </c>
      <c r="D77" s="23" t="s">
        <v>122</v>
      </c>
      <c r="E77" s="42" t="s">
        <v>253</v>
      </c>
      <c r="F77" s="29">
        <v>0.03799768518518518</v>
      </c>
      <c r="G77" s="23" t="str">
        <f t="shared" si="2"/>
        <v>5.28/km</v>
      </c>
      <c r="H77" s="29">
        <f t="shared" si="4"/>
        <v>0.01290509259259259</v>
      </c>
      <c r="I77" s="24">
        <f>F77-INDEX($F$5:$F$156,MATCH(D77,$D$5:$D$156,0))</f>
        <v>0.00015046296296296335</v>
      </c>
    </row>
    <row r="78" spans="1:9" ht="18" customHeight="1">
      <c r="A78" s="22" t="s">
        <v>85</v>
      </c>
      <c r="B78" s="42" t="s">
        <v>292</v>
      </c>
      <c r="C78" s="42" t="s">
        <v>148</v>
      </c>
      <c r="D78" s="23" t="s">
        <v>115</v>
      </c>
      <c r="E78" s="42" t="s">
        <v>253</v>
      </c>
      <c r="F78" s="29">
        <v>0.03799768518518518</v>
      </c>
      <c r="G78" s="23" t="str">
        <f t="shared" si="2"/>
        <v>5.28/km</v>
      </c>
      <c r="H78" s="29">
        <f t="shared" si="4"/>
        <v>0.01290509259259259</v>
      </c>
      <c r="I78" s="24">
        <f>F78-INDEX($F$5:$F$156,MATCH(D78,$D$5:$D$156,0))</f>
        <v>0.008368055555555556</v>
      </c>
    </row>
    <row r="79" spans="1:9" ht="18" customHeight="1">
      <c r="A79" s="22" t="s">
        <v>86</v>
      </c>
      <c r="B79" s="42" t="s">
        <v>293</v>
      </c>
      <c r="C79" s="42" t="s">
        <v>173</v>
      </c>
      <c r="D79" s="23" t="s">
        <v>116</v>
      </c>
      <c r="E79" s="42" t="s">
        <v>253</v>
      </c>
      <c r="F79" s="29">
        <v>0.038530092592592595</v>
      </c>
      <c r="G79" s="23" t="str">
        <f t="shared" si="2"/>
        <v>5.33/km</v>
      </c>
      <c r="H79" s="29">
        <f t="shared" si="4"/>
        <v>0.013437500000000002</v>
      </c>
      <c r="I79" s="24">
        <f>F79-INDEX($F$5:$F$156,MATCH(D79,$D$5:$D$156,0))</f>
        <v>0.012337962962962964</v>
      </c>
    </row>
    <row r="80" spans="1:9" ht="18" customHeight="1">
      <c r="A80" s="22" t="s">
        <v>87</v>
      </c>
      <c r="B80" s="42" t="s">
        <v>227</v>
      </c>
      <c r="C80" s="42" t="s">
        <v>165</v>
      </c>
      <c r="D80" s="23" t="s">
        <v>123</v>
      </c>
      <c r="E80" s="42" t="s">
        <v>272</v>
      </c>
      <c r="F80" s="29">
        <v>0.038796296296296294</v>
      </c>
      <c r="G80" s="23" t="str">
        <f t="shared" si="2"/>
        <v>5.35/km</v>
      </c>
      <c r="H80" s="29">
        <f t="shared" si="4"/>
        <v>0.0137037037037037</v>
      </c>
      <c r="I80" s="24">
        <f>F80-INDEX($F$5:$F$156,MATCH(D80,$D$5:$D$156,0))</f>
        <v>0</v>
      </c>
    </row>
    <row r="81" spans="1:9" ht="18" customHeight="1">
      <c r="A81" s="22" t="s">
        <v>88</v>
      </c>
      <c r="B81" s="42" t="s">
        <v>294</v>
      </c>
      <c r="C81" s="42" t="s">
        <v>295</v>
      </c>
      <c r="D81" s="23" t="s">
        <v>118</v>
      </c>
      <c r="E81" s="42" t="s">
        <v>180</v>
      </c>
      <c r="F81" s="29">
        <v>0.03913194444444445</v>
      </c>
      <c r="G81" s="23" t="str">
        <f t="shared" si="2"/>
        <v>5.38/km</v>
      </c>
      <c r="H81" s="29">
        <f t="shared" si="4"/>
        <v>0.014039351851851855</v>
      </c>
      <c r="I81" s="24">
        <f>F81-INDEX($F$5:$F$156,MATCH(D81,$D$5:$D$156,0))</f>
        <v>0.01020833333333334</v>
      </c>
    </row>
    <row r="82" spans="1:9" ht="18" customHeight="1">
      <c r="A82" s="22" t="s">
        <v>89</v>
      </c>
      <c r="B82" s="42" t="s">
        <v>296</v>
      </c>
      <c r="C82" s="42" t="s">
        <v>185</v>
      </c>
      <c r="D82" s="23" t="s">
        <v>123</v>
      </c>
      <c r="E82" s="42" t="s">
        <v>297</v>
      </c>
      <c r="F82" s="29">
        <v>0.03975694444444445</v>
      </c>
      <c r="G82" s="23" t="str">
        <f t="shared" si="2"/>
        <v>5.44/km</v>
      </c>
      <c r="H82" s="29">
        <f t="shared" si="4"/>
        <v>0.014664351851851855</v>
      </c>
      <c r="I82" s="24">
        <f>F82-INDEX($F$5:$F$156,MATCH(D82,$D$5:$D$156,0))</f>
        <v>0.0009606481481481549</v>
      </c>
    </row>
    <row r="83" spans="1:9" ht="18" customHeight="1">
      <c r="A83" s="22" t="s">
        <v>90</v>
      </c>
      <c r="B83" s="42" t="s">
        <v>235</v>
      </c>
      <c r="C83" s="42" t="s">
        <v>157</v>
      </c>
      <c r="D83" s="23" t="s">
        <v>115</v>
      </c>
      <c r="E83" s="42" t="s">
        <v>237</v>
      </c>
      <c r="F83" s="29">
        <v>0.03982638888888889</v>
      </c>
      <c r="G83" s="23" t="str">
        <f t="shared" si="2"/>
        <v>5.44/km</v>
      </c>
      <c r="H83" s="29">
        <f t="shared" si="4"/>
        <v>0.014733796296296297</v>
      </c>
      <c r="I83" s="24">
        <f>F83-INDEX($F$5:$F$156,MATCH(D83,$D$5:$D$156,0))</f>
        <v>0.010196759259259263</v>
      </c>
    </row>
    <row r="84" spans="1:9" ht="18" customHeight="1">
      <c r="A84" s="22" t="s">
        <v>91</v>
      </c>
      <c r="B84" s="42" t="s">
        <v>204</v>
      </c>
      <c r="C84" s="42" t="s">
        <v>211</v>
      </c>
      <c r="D84" s="23" t="s">
        <v>123</v>
      </c>
      <c r="E84" s="42" t="s">
        <v>180</v>
      </c>
      <c r="F84" s="29">
        <v>0.040312499999999994</v>
      </c>
      <c r="G84" s="23" t="str">
        <f t="shared" si="2"/>
        <v>5.48/km</v>
      </c>
      <c r="H84" s="29">
        <f t="shared" si="4"/>
        <v>0.0152199074074074</v>
      </c>
      <c r="I84" s="24">
        <f>F84-INDEX($F$5:$F$156,MATCH(D84,$D$5:$D$156,0))</f>
        <v>0.0015162037037037002</v>
      </c>
    </row>
    <row r="85" spans="1:9" ht="18" customHeight="1">
      <c r="A85" s="22" t="s">
        <v>92</v>
      </c>
      <c r="B85" s="42" t="s">
        <v>298</v>
      </c>
      <c r="C85" s="42" t="s">
        <v>149</v>
      </c>
      <c r="D85" s="23" t="s">
        <v>116</v>
      </c>
      <c r="E85" s="42" t="s">
        <v>257</v>
      </c>
      <c r="F85" s="29">
        <v>0.04079861111111111</v>
      </c>
      <c r="G85" s="23" t="str">
        <f t="shared" si="2"/>
        <v>5.53/km</v>
      </c>
      <c r="H85" s="29">
        <f t="shared" si="4"/>
        <v>0.01570601851851852</v>
      </c>
      <c r="I85" s="24">
        <f>F85-INDEX($F$5:$F$156,MATCH(D85,$D$5:$D$156,0))</f>
        <v>0.01460648148148148</v>
      </c>
    </row>
    <row r="86" spans="1:9" ht="18" customHeight="1">
      <c r="A86" s="22" t="s">
        <v>93</v>
      </c>
      <c r="B86" s="42" t="s">
        <v>195</v>
      </c>
      <c r="C86" s="42" t="s">
        <v>171</v>
      </c>
      <c r="D86" s="23" t="s">
        <v>118</v>
      </c>
      <c r="E86" s="42" t="s">
        <v>253</v>
      </c>
      <c r="F86" s="29">
        <v>0.04079861111111111</v>
      </c>
      <c r="G86" s="23" t="str">
        <f t="shared" si="2"/>
        <v>5.53/km</v>
      </c>
      <c r="H86" s="29">
        <f t="shared" si="4"/>
        <v>0.01570601851851852</v>
      </c>
      <c r="I86" s="24">
        <f>F86-INDEX($F$5:$F$156,MATCH(D86,$D$5:$D$156,0))</f>
        <v>0.011875000000000004</v>
      </c>
    </row>
    <row r="87" spans="1:9" ht="18" customHeight="1">
      <c r="A87" s="22" t="s">
        <v>94</v>
      </c>
      <c r="B87" s="42" t="s">
        <v>299</v>
      </c>
      <c r="C87" s="42" t="s">
        <v>141</v>
      </c>
      <c r="D87" s="23" t="s">
        <v>116</v>
      </c>
      <c r="E87" s="42" t="s">
        <v>253</v>
      </c>
      <c r="F87" s="29">
        <v>0.04079861111111111</v>
      </c>
      <c r="G87" s="23" t="str">
        <f t="shared" si="2"/>
        <v>5.53/km</v>
      </c>
      <c r="H87" s="29">
        <f t="shared" si="4"/>
        <v>0.01570601851851852</v>
      </c>
      <c r="I87" s="24">
        <f>F87-INDEX($F$5:$F$156,MATCH(D87,$D$5:$D$156,0))</f>
        <v>0.01460648148148148</v>
      </c>
    </row>
    <row r="88" spans="1:9" ht="18" customHeight="1">
      <c r="A88" s="22" t="s">
        <v>95</v>
      </c>
      <c r="B88" s="42" t="s">
        <v>300</v>
      </c>
      <c r="C88" s="42" t="s">
        <v>144</v>
      </c>
      <c r="D88" s="23" t="s">
        <v>120</v>
      </c>
      <c r="E88" s="42" t="s">
        <v>276</v>
      </c>
      <c r="F88" s="29">
        <v>0.04223379629629629</v>
      </c>
      <c r="G88" s="23" t="str">
        <f t="shared" si="2"/>
        <v>6.05/km</v>
      </c>
      <c r="H88" s="29">
        <f t="shared" si="4"/>
        <v>0.017141203703703697</v>
      </c>
      <c r="I88" s="24">
        <f>F88-INDEX($F$5:$F$156,MATCH(D88,$D$5:$D$156,0))</f>
        <v>0</v>
      </c>
    </row>
    <row r="89" spans="1:9" ht="18" customHeight="1">
      <c r="A89" s="22" t="s">
        <v>96</v>
      </c>
      <c r="B89" s="42" t="s">
        <v>212</v>
      </c>
      <c r="C89" s="42" t="s">
        <v>153</v>
      </c>
      <c r="D89" s="23" t="s">
        <v>120</v>
      </c>
      <c r="E89" s="42" t="s">
        <v>180</v>
      </c>
      <c r="F89" s="29">
        <v>0.04259259259259259</v>
      </c>
      <c r="G89" s="23" t="str">
        <f t="shared" si="2"/>
        <v>6.08/km</v>
      </c>
      <c r="H89" s="29">
        <f t="shared" si="4"/>
        <v>0.017499999999999998</v>
      </c>
      <c r="I89" s="24">
        <f>F89-INDEX($F$5:$F$156,MATCH(D89,$D$5:$D$156,0))</f>
        <v>0.0003587962962963015</v>
      </c>
    </row>
    <row r="90" spans="1:9" ht="18" customHeight="1">
      <c r="A90" s="22" t="s">
        <v>97</v>
      </c>
      <c r="B90" s="42" t="s">
        <v>184</v>
      </c>
      <c r="C90" s="42" t="s">
        <v>140</v>
      </c>
      <c r="D90" s="23" t="s">
        <v>120</v>
      </c>
      <c r="E90" s="42" t="s">
        <v>253</v>
      </c>
      <c r="F90" s="29">
        <v>0.04289351851851852</v>
      </c>
      <c r="G90" s="23" t="str">
        <f aca="true" t="shared" si="5" ref="G90:G102">TEXT(INT((HOUR(F90)*3600+MINUTE(F90)*60+SECOND(F90))/$I$3/60),"0")&amp;"."&amp;TEXT(MOD((HOUR(F90)*3600+MINUTE(F90)*60+SECOND(F90))/$I$3,60),"00")&amp;"/km"</f>
        <v>6.11/km</v>
      </c>
      <c r="H90" s="29">
        <f aca="true" t="shared" si="6" ref="H90:H102">F90-$F$5</f>
        <v>0.017800925925925925</v>
      </c>
      <c r="I90" s="24">
        <f>F90-INDEX($F$5:$F$156,MATCH(D90,$D$5:$D$156,0))</f>
        <v>0.0006597222222222282</v>
      </c>
    </row>
    <row r="91" spans="1:9" ht="18" customHeight="1">
      <c r="A91" s="22" t="s">
        <v>98</v>
      </c>
      <c r="B91" s="42" t="s">
        <v>225</v>
      </c>
      <c r="C91" s="42" t="s">
        <v>207</v>
      </c>
      <c r="D91" s="23" t="s">
        <v>125</v>
      </c>
      <c r="E91" s="42" t="s">
        <v>180</v>
      </c>
      <c r="F91" s="29">
        <v>0.04306712962962963</v>
      </c>
      <c r="G91" s="23" t="str">
        <f t="shared" si="5"/>
        <v>6.12/km</v>
      </c>
      <c r="H91" s="29">
        <f t="shared" si="6"/>
        <v>0.017974537037037035</v>
      </c>
      <c r="I91" s="24">
        <f>F91-INDEX($F$5:$F$156,MATCH(D91,$D$5:$D$156,0))</f>
        <v>0</v>
      </c>
    </row>
    <row r="92" spans="1:9" ht="18" customHeight="1">
      <c r="A92" s="22" t="s">
        <v>99</v>
      </c>
      <c r="B92" s="42" t="s">
        <v>301</v>
      </c>
      <c r="C92" s="42" t="s">
        <v>223</v>
      </c>
      <c r="D92" s="23" t="s">
        <v>123</v>
      </c>
      <c r="E92" s="42" t="s">
        <v>270</v>
      </c>
      <c r="F92" s="29">
        <v>0.04663194444444444</v>
      </c>
      <c r="G92" s="23" t="str">
        <f t="shared" si="5"/>
        <v>6.43/km</v>
      </c>
      <c r="H92" s="29">
        <f t="shared" si="6"/>
        <v>0.021539351851851848</v>
      </c>
      <c r="I92" s="24">
        <f>F92-INDEX($F$5:$F$156,MATCH(D92,$D$5:$D$156,0))</f>
        <v>0.007835648148148147</v>
      </c>
    </row>
    <row r="93" spans="1:9" ht="18" customHeight="1">
      <c r="A93" s="22" t="s">
        <v>100</v>
      </c>
      <c r="B93" s="42" t="s">
        <v>229</v>
      </c>
      <c r="C93" s="42" t="s">
        <v>202</v>
      </c>
      <c r="D93" s="23" t="s">
        <v>127</v>
      </c>
      <c r="E93" s="42" t="s">
        <v>180</v>
      </c>
      <c r="F93" s="29">
        <v>0.04664351851851852</v>
      </c>
      <c r="G93" s="23" t="str">
        <f t="shared" si="5"/>
        <v>6.43/km</v>
      </c>
      <c r="H93" s="29">
        <f t="shared" si="6"/>
        <v>0.021550925925925928</v>
      </c>
      <c r="I93" s="24">
        <f>F93-INDEX($F$5:$F$156,MATCH(D93,$D$5:$D$156,0))</f>
        <v>0.014178240740740741</v>
      </c>
    </row>
    <row r="94" spans="1:9" ht="18" customHeight="1">
      <c r="A94" s="22" t="s">
        <v>101</v>
      </c>
      <c r="B94" s="42" t="s">
        <v>302</v>
      </c>
      <c r="C94" s="42" t="s">
        <v>138</v>
      </c>
      <c r="D94" s="23" t="s">
        <v>125</v>
      </c>
      <c r="E94" s="42" t="s">
        <v>180</v>
      </c>
      <c r="F94" s="29">
        <v>0.04664351851851852</v>
      </c>
      <c r="G94" s="23" t="str">
        <f t="shared" si="5"/>
        <v>6.43/km</v>
      </c>
      <c r="H94" s="29">
        <f t="shared" si="6"/>
        <v>0.021550925925925928</v>
      </c>
      <c r="I94" s="24">
        <f>F94-INDEX($F$5:$F$156,MATCH(D94,$D$5:$D$156,0))</f>
        <v>0.003576388888888893</v>
      </c>
    </row>
    <row r="95" spans="1:9" ht="18" customHeight="1">
      <c r="A95" s="22" t="s">
        <v>102</v>
      </c>
      <c r="B95" s="42" t="s">
        <v>177</v>
      </c>
      <c r="C95" s="42" t="s">
        <v>221</v>
      </c>
      <c r="D95" s="23" t="s">
        <v>126</v>
      </c>
      <c r="E95" s="42" t="s">
        <v>180</v>
      </c>
      <c r="F95" s="29">
        <v>0.046655092592592595</v>
      </c>
      <c r="G95" s="23" t="str">
        <f t="shared" si="5"/>
        <v>6.43/km</v>
      </c>
      <c r="H95" s="29">
        <f t="shared" si="6"/>
        <v>0.021562500000000002</v>
      </c>
      <c r="I95" s="24">
        <f>F95-INDEX($F$5:$F$156,MATCH(D95,$D$5:$D$156,0))</f>
        <v>0.021562500000000002</v>
      </c>
    </row>
    <row r="96" spans="1:9" ht="18" customHeight="1">
      <c r="A96" s="22" t="s">
        <v>103</v>
      </c>
      <c r="B96" s="42" t="s">
        <v>303</v>
      </c>
      <c r="C96" s="42" t="s">
        <v>143</v>
      </c>
      <c r="D96" s="23" t="s">
        <v>113</v>
      </c>
      <c r="E96" s="42" t="s">
        <v>257</v>
      </c>
      <c r="F96" s="29">
        <v>0.046898148148148154</v>
      </c>
      <c r="G96" s="23" t="str">
        <f t="shared" si="5"/>
        <v>6.45/km</v>
      </c>
      <c r="H96" s="29">
        <f t="shared" si="6"/>
        <v>0.02180555555555556</v>
      </c>
      <c r="I96" s="24">
        <f>F96-INDEX($F$5:$F$156,MATCH(D96,$D$5:$D$156,0))</f>
        <v>0.01855324074074074</v>
      </c>
    </row>
    <row r="97" spans="1:9" ht="18" customHeight="1">
      <c r="A97" s="22" t="s">
        <v>104</v>
      </c>
      <c r="B97" s="42" t="s">
        <v>228</v>
      </c>
      <c r="C97" s="42" t="s">
        <v>211</v>
      </c>
      <c r="D97" s="23" t="s">
        <v>114</v>
      </c>
      <c r="E97" s="42" t="s">
        <v>182</v>
      </c>
      <c r="F97" s="29">
        <v>0.046898148148148154</v>
      </c>
      <c r="G97" s="23" t="str">
        <f t="shared" si="5"/>
        <v>6.45/km</v>
      </c>
      <c r="H97" s="29">
        <f t="shared" si="6"/>
        <v>0.02180555555555556</v>
      </c>
      <c r="I97" s="24">
        <f>F97-INDEX($F$5:$F$156,MATCH(D97,$D$5:$D$156,0))</f>
        <v>0.008912037037037038</v>
      </c>
    </row>
    <row r="98" spans="1:9" ht="18" customHeight="1">
      <c r="A98" s="22" t="s">
        <v>105</v>
      </c>
      <c r="B98" s="42" t="s">
        <v>304</v>
      </c>
      <c r="C98" s="42" t="s">
        <v>305</v>
      </c>
      <c r="D98" s="23" t="s">
        <v>113</v>
      </c>
      <c r="E98" s="42" t="s">
        <v>253</v>
      </c>
      <c r="F98" s="29">
        <v>0.0483912037037037</v>
      </c>
      <c r="G98" s="23" t="str">
        <f t="shared" si="5"/>
        <v>6.58/km</v>
      </c>
      <c r="H98" s="29">
        <f t="shared" si="6"/>
        <v>0.023298611111111107</v>
      </c>
      <c r="I98" s="24">
        <f>F98-INDEX($F$5:$F$156,MATCH(D98,$D$5:$D$156,0))</f>
        <v>0.020046296296296288</v>
      </c>
    </row>
    <row r="99" spans="1:9" ht="18" customHeight="1">
      <c r="A99" s="22" t="s">
        <v>106</v>
      </c>
      <c r="B99" s="42" t="s">
        <v>306</v>
      </c>
      <c r="C99" s="42" t="s">
        <v>307</v>
      </c>
      <c r="D99" s="23" t="s">
        <v>114</v>
      </c>
      <c r="E99" s="42" t="s">
        <v>270</v>
      </c>
      <c r="F99" s="29">
        <v>0.04953703703703704</v>
      </c>
      <c r="G99" s="23" t="str">
        <f t="shared" si="5"/>
        <v>7.08/km</v>
      </c>
      <c r="H99" s="29">
        <f t="shared" si="6"/>
        <v>0.024444444444444446</v>
      </c>
      <c r="I99" s="24">
        <f>F99-INDEX($F$5:$F$156,MATCH(D99,$D$5:$D$156,0))</f>
        <v>0.011550925925925923</v>
      </c>
    </row>
    <row r="100" spans="1:9" ht="18" customHeight="1">
      <c r="A100" s="22" t="s">
        <v>107</v>
      </c>
      <c r="B100" s="42" t="s">
        <v>308</v>
      </c>
      <c r="C100" s="42" t="s">
        <v>309</v>
      </c>
      <c r="D100" s="23" t="s">
        <v>124</v>
      </c>
      <c r="E100" s="42" t="s">
        <v>297</v>
      </c>
      <c r="F100" s="29">
        <v>0.052569444444444446</v>
      </c>
      <c r="G100" s="23" t="str">
        <f t="shared" si="5"/>
        <v>7.34/km</v>
      </c>
      <c r="H100" s="29">
        <f t="shared" si="6"/>
        <v>0.027476851851851853</v>
      </c>
      <c r="I100" s="24">
        <f>F100-INDEX($F$5:$F$156,MATCH(D100,$D$5:$D$156,0))</f>
        <v>0</v>
      </c>
    </row>
    <row r="101" spans="1:9" ht="18" customHeight="1">
      <c r="A101" s="22" t="s">
        <v>108</v>
      </c>
      <c r="B101" s="42" t="s">
        <v>215</v>
      </c>
      <c r="C101" s="42" t="s">
        <v>131</v>
      </c>
      <c r="D101" s="23" t="s">
        <v>111</v>
      </c>
      <c r="E101" s="42" t="s">
        <v>180</v>
      </c>
      <c r="F101" s="29">
        <v>0.053530092592592594</v>
      </c>
      <c r="G101" s="23" t="str">
        <f t="shared" si="5"/>
        <v>7.43/km</v>
      </c>
      <c r="H101" s="29">
        <f t="shared" si="6"/>
        <v>0.0284375</v>
      </c>
      <c r="I101" s="24">
        <f>F101-INDEX($F$5:$F$156,MATCH(D101,$D$5:$D$156,0))</f>
        <v>0.02094907407407408</v>
      </c>
    </row>
    <row r="102" spans="1:9" ht="18" customHeight="1">
      <c r="A102" s="25" t="s">
        <v>109</v>
      </c>
      <c r="B102" s="44" t="s">
        <v>310</v>
      </c>
      <c r="C102" s="44" t="s">
        <v>158</v>
      </c>
      <c r="D102" s="26" t="s">
        <v>112</v>
      </c>
      <c r="E102" s="44" t="s">
        <v>180</v>
      </c>
      <c r="F102" s="31">
        <v>0.053541666666666675</v>
      </c>
      <c r="G102" s="26" t="str">
        <f t="shared" si="5"/>
        <v>7.43/km</v>
      </c>
      <c r="H102" s="31">
        <f t="shared" si="6"/>
        <v>0.02844907407407408</v>
      </c>
      <c r="I102" s="27">
        <f>F102-INDEX($F$5:$F$156,MATCH(D102,$D$5:$D$156,0))</f>
        <v>0.02640046296296297</v>
      </c>
    </row>
  </sheetData>
  <sheetProtection/>
  <autoFilter ref="A4:I102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Corri tra gli Ulivi</v>
      </c>
      <c r="B1" s="52"/>
      <c r="C1" s="53"/>
    </row>
    <row r="2" spans="1:3" ht="24" customHeight="1">
      <c r="A2" s="54" t="str">
        <f>Individuale!B3</f>
        <v>Boville Ernica (FR) Italia</v>
      </c>
      <c r="B2" s="55"/>
      <c r="C2" s="56"/>
    </row>
    <row r="3" spans="1:3" ht="24" customHeight="1">
      <c r="A3" s="16"/>
      <c r="B3" s="17" t="s">
        <v>11</v>
      </c>
      <c r="C3" s="18">
        <f>SUM(C5:C74)</f>
        <v>98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57">
        <v>1</v>
      </c>
      <c r="B5" s="58" t="s">
        <v>253</v>
      </c>
      <c r="C5" s="59">
        <v>24</v>
      </c>
    </row>
    <row r="6" spans="1:3" ht="18" customHeight="1">
      <c r="A6" s="10">
        <v>2</v>
      </c>
      <c r="B6" s="11" t="s">
        <v>180</v>
      </c>
      <c r="C6" s="33">
        <v>20</v>
      </c>
    </row>
    <row r="7" spans="1:3" ht="18" customHeight="1">
      <c r="A7" s="10">
        <v>3</v>
      </c>
      <c r="B7" s="11" t="s">
        <v>257</v>
      </c>
      <c r="C7" s="33">
        <v>12</v>
      </c>
    </row>
    <row r="8" spans="1:3" ht="18" customHeight="1">
      <c r="A8" s="10">
        <v>4</v>
      </c>
      <c r="B8" s="11" t="s">
        <v>244</v>
      </c>
      <c r="C8" s="33">
        <v>7</v>
      </c>
    </row>
    <row r="9" spans="1:3" ht="18" customHeight="1">
      <c r="A9" s="10">
        <v>5</v>
      </c>
      <c r="B9" s="11" t="s">
        <v>237</v>
      </c>
      <c r="C9" s="33">
        <v>5</v>
      </c>
    </row>
    <row r="10" spans="1:3" ht="18" customHeight="1">
      <c r="A10" s="10">
        <v>6</v>
      </c>
      <c r="B10" s="11" t="s">
        <v>272</v>
      </c>
      <c r="C10" s="33">
        <v>4</v>
      </c>
    </row>
    <row r="11" spans="1:3" ht="18" customHeight="1">
      <c r="A11" s="10">
        <v>7</v>
      </c>
      <c r="B11" s="11" t="s">
        <v>182</v>
      </c>
      <c r="C11" s="33">
        <v>4</v>
      </c>
    </row>
    <row r="12" spans="1:3" ht="18" customHeight="1">
      <c r="A12" s="10">
        <v>8</v>
      </c>
      <c r="B12" s="11" t="s">
        <v>270</v>
      </c>
      <c r="C12" s="33">
        <v>3</v>
      </c>
    </row>
    <row r="13" spans="1:3" ht="18" customHeight="1">
      <c r="A13" s="10">
        <v>9</v>
      </c>
      <c r="B13" s="11" t="s">
        <v>276</v>
      </c>
      <c r="C13" s="33">
        <v>3</v>
      </c>
    </row>
    <row r="14" spans="1:3" ht="18" customHeight="1">
      <c r="A14" s="10">
        <v>10</v>
      </c>
      <c r="B14" s="11" t="s">
        <v>262</v>
      </c>
      <c r="C14" s="33">
        <v>2</v>
      </c>
    </row>
    <row r="15" spans="1:3" ht="18" customHeight="1">
      <c r="A15" s="10">
        <v>11</v>
      </c>
      <c r="B15" s="11" t="s">
        <v>297</v>
      </c>
      <c r="C15" s="33">
        <v>2</v>
      </c>
    </row>
    <row r="16" spans="1:3" ht="18" customHeight="1">
      <c r="A16" s="10">
        <v>12</v>
      </c>
      <c r="B16" s="11" t="s">
        <v>271</v>
      </c>
      <c r="C16" s="33">
        <v>1</v>
      </c>
    </row>
    <row r="17" spans="1:3" ht="18" customHeight="1">
      <c r="A17" s="10">
        <v>13</v>
      </c>
      <c r="B17" s="11" t="s">
        <v>286</v>
      </c>
      <c r="C17" s="33">
        <v>1</v>
      </c>
    </row>
    <row r="18" spans="1:3" ht="18" customHeight="1">
      <c r="A18" s="10">
        <v>14</v>
      </c>
      <c r="B18" s="11" t="s">
        <v>265</v>
      </c>
      <c r="C18" s="33">
        <v>1</v>
      </c>
    </row>
    <row r="19" spans="1:3" ht="18" customHeight="1">
      <c r="A19" s="10">
        <v>15</v>
      </c>
      <c r="B19" s="11" t="s">
        <v>267</v>
      </c>
      <c r="C19" s="33">
        <v>1</v>
      </c>
    </row>
    <row r="20" spans="1:3" ht="18" customHeight="1">
      <c r="A20" s="10">
        <v>16</v>
      </c>
      <c r="B20" s="11" t="s">
        <v>246</v>
      </c>
      <c r="C20" s="33">
        <v>1</v>
      </c>
    </row>
    <row r="21" spans="1:3" ht="18" customHeight="1">
      <c r="A21" s="10">
        <v>17</v>
      </c>
      <c r="B21" s="11" t="s">
        <v>269</v>
      </c>
      <c r="C21" s="33">
        <v>1</v>
      </c>
    </row>
    <row r="22" spans="1:3" ht="18" customHeight="1">
      <c r="A22" s="10">
        <v>18</v>
      </c>
      <c r="B22" s="11" t="s">
        <v>245</v>
      </c>
      <c r="C22" s="33">
        <v>1</v>
      </c>
    </row>
    <row r="23" spans="1:3" ht="18" customHeight="1">
      <c r="A23" s="10">
        <v>19</v>
      </c>
      <c r="B23" s="11" t="s">
        <v>242</v>
      </c>
      <c r="C23" s="33">
        <v>1</v>
      </c>
    </row>
    <row r="24" spans="1:3" ht="18" customHeight="1">
      <c r="A24" s="10">
        <v>20</v>
      </c>
      <c r="B24" s="11" t="s">
        <v>110</v>
      </c>
      <c r="C24" s="33">
        <v>1</v>
      </c>
    </row>
    <row r="25" spans="1:3" ht="18" customHeight="1">
      <c r="A25" s="10">
        <v>21</v>
      </c>
      <c r="B25" s="11" t="s">
        <v>277</v>
      </c>
      <c r="C25" s="33">
        <v>1</v>
      </c>
    </row>
    <row r="26" spans="1:3" ht="18" customHeight="1">
      <c r="A26" s="10">
        <v>22</v>
      </c>
      <c r="B26" s="11" t="s">
        <v>251</v>
      </c>
      <c r="C26" s="33">
        <v>1</v>
      </c>
    </row>
    <row r="27" spans="1:3" ht="18" customHeight="1">
      <c r="A27" s="12">
        <v>23</v>
      </c>
      <c r="B27" s="32" t="s">
        <v>264</v>
      </c>
      <c r="C27" s="34">
        <v>1</v>
      </c>
    </row>
  </sheetData>
  <sheetProtection/>
  <autoFilter ref="A4:C4">
    <sortState ref="A5:C27">
      <sortCondition descending="1" sortBy="value" ref="C5:C27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2017-11-02T10:43:29Z</dcterms:modified>
  <cp:category/>
  <cp:version/>
  <cp:contentType/>
  <cp:contentStatus/>
</cp:coreProperties>
</file>