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<sst xmlns="http://schemas.openxmlformats.org/spreadsheetml/2006/main" count="110" uniqueCount="66">
  <si>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</si>
  <si>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</si>
  <si>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</si>
  <si>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</si>
  <si>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</si>
  <si>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</si>
  <si>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</si>
  <si>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</si>
  <si>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</si>
  <si>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</si>
  <si>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</si>
  <si>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</si>
  <si>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LBM SPORT TEAM</t>
  </si>
  <si>
    <t>1ª edizione</t>
  </si>
  <si>
    <t>SM</t>
  </si>
  <si>
    <t>SM40</t>
  </si>
  <si>
    <t>SM35</t>
  </si>
  <si>
    <t>SM45</t>
  </si>
  <si>
    <t>SM50</t>
  </si>
  <si>
    <t>SM55</t>
  </si>
  <si>
    <t>SF40</t>
  </si>
  <si>
    <t>SM60</t>
  </si>
  <si>
    <t>SF55</t>
  </si>
  <si>
    <t>SM70</t>
  </si>
  <si>
    <t>GRUPPO SPORTIVO AVEZZANO</t>
  </si>
  <si>
    <t>ATL. UMBERTIDE</t>
  </si>
  <si>
    <t>G.S. BANCARI ROMANI</t>
  </si>
  <si>
    <t>FORHANS TEAM</t>
  </si>
  <si>
    <t>AMATORI POD. TERNI</t>
  </si>
  <si>
    <t>Maratona di Inizio Anno</t>
  </si>
  <si>
    <t>Rieti (RI) Italia - Domenica 03/01/2016</t>
  </si>
  <si>
    <t>D'AGOSTINO UMBERTO</t>
  </si>
  <si>
    <t>ASD PODISTICA SAN SALVO</t>
  </si>
  <si>
    <t>CAVALLUCCI MARCO</t>
  </si>
  <si>
    <t>RUNNERS SANGEMINI TR</t>
  </si>
  <si>
    <t>TAZZA GIORGIO</t>
  </si>
  <si>
    <t>CARDARELLI FABIOLA</t>
  </si>
  <si>
    <t>ATHLETIC TERNI</t>
  </si>
  <si>
    <t>BORDI FABIO</t>
  </si>
  <si>
    <t>CONTI ROBERTO</t>
  </si>
  <si>
    <t>FABBRI MAURO</t>
  </si>
  <si>
    <t>AUGELLI ETTORE</t>
  </si>
  <si>
    <t>VINCI SILVIA</t>
  </si>
  <si>
    <t>FORUM SPORT CENTER</t>
  </si>
  <si>
    <t>MANSI MARCO</t>
  </si>
  <si>
    <t>TERRA DELO SPORT</t>
  </si>
  <si>
    <t>NARDINI MARCO</t>
  </si>
  <si>
    <t>ANDRIELLI GERMANO</t>
  </si>
  <si>
    <t>ANDRIELLI VALERIO</t>
  </si>
  <si>
    <t>ANGELICI MICHELE</t>
  </si>
  <si>
    <t>FORTI RUNNERS TERNI</t>
  </si>
  <si>
    <t>GALIENI SILVESTRO</t>
  </si>
  <si>
    <t>ATL. VITA</t>
  </si>
  <si>
    <t>CIUCHI SILVIA</t>
  </si>
  <si>
    <t>PIETRANGELI ANGELO</t>
  </si>
  <si>
    <t>ASTOLFI ALESSANDRO</t>
  </si>
  <si>
    <t>PELLEGRINI CLAUDIO</t>
  </si>
  <si>
    <t>CASTELLANA LEONE</t>
  </si>
  <si>
    <t>DI MICHELE FABRIZIO</t>
  </si>
  <si>
    <t>MELONI MANUELA</t>
  </si>
  <si>
    <t>LET'S MOVE A.S.D.</t>
  </si>
  <si>
    <t>STABILE GIANLUCA</t>
  </si>
  <si>
    <t>BIANCO GIOVANNI</t>
  </si>
  <si>
    <t>AVIS IN CORSA CONVERSANO</t>
  </si>
  <si>
    <t>SERGOLA MARIA RITA</t>
  </si>
  <si>
    <t>ROMANELLI SERENA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</si>
</sst>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1" applyNumberFormat="0" applyAlignment="0" applyProtection="0"/>
    <xf numFmtId="0" fontId="16" fillId="35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36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44" borderId="0" applyNumberFormat="0" applyBorder="0" applyAlignment="0" applyProtection="0"/>
    <xf numFmtId="0" fontId="15" fillId="29" borderId="0" applyNumberFormat="0" applyBorder="0" applyAlignment="0" applyProtection="0"/>
    <xf numFmtId="0" fontId="33" fillId="45" borderId="0" applyNumberFormat="0" applyBorder="0" applyAlignment="0" applyProtection="0"/>
    <xf numFmtId="0" fontId="15" fillId="31" borderId="0" applyNumberFormat="0" applyBorder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0" fontId="37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45" fillId="0" borderId="15" applyNumberFormat="0" applyFill="0" applyAlignment="0" applyProtection="0"/>
    <xf numFmtId="0" fontId="27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47" fillId="53" borderId="0" applyNumberFormat="0" applyBorder="0" applyAlignment="0" applyProtection="0"/>
    <xf numFmtId="0" fontId="29" fillId="5" borderId="0" applyNumberFormat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5" customWidth="1"/>
    <col min="8" max="10" width="10.7109375" style="1" customWidth="1"/>
  </cols>
  <sheetData>
    <row r="1" spans="1:10" ht="4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30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32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31</v>
      </c>
      <c r="C5" s="43"/>
      <c r="D5" s="11" t="s">
        <v>14</v>
      </c>
      <c r="E5" s="28" t="s">
        <v>32</v>
      </c>
      <c r="F5" s="24">
        <v>0.08775462962962964</v>
      </c>
      <c r="G5" s="24">
        <v>0.08775462962962964</v>
      </c>
      <c r="H5" s="11" t="str">
        <f>TEXT(INT((HOUR(G5)*3600+MINUTE(G5)*60+SECOND(G5))/$J$3/60),"0")&amp;"."&amp;TEXT(MOD((HOUR(G5)*3600+MINUTE(G5)*60+SECOND(G5))/$J$3,60),"00")&amp;"/km"</f>
        <v>3.57/km</v>
      </c>
      <c r="I5" s="14">
        <f>G5-$G$5</f>
        <v>0</v>
      </c>
      <c r="J5" s="14">
        <f>G5-INDEX($G$5:$G$122,MATCH(D5,$D$5:$D$122,0))</f>
        <v>0</v>
      </c>
    </row>
    <row r="6" spans="1:10" s="10" customFormat="1" ht="15" customHeight="1">
      <c r="A6" s="12">
        <v>2</v>
      </c>
      <c r="B6" s="41" t="s">
        <v>33</v>
      </c>
      <c r="C6" s="44"/>
      <c r="D6" s="12" t="s">
        <v>17</v>
      </c>
      <c r="E6" s="25" t="s">
        <v>34</v>
      </c>
      <c r="F6" s="23">
        <v>0.08909722222222222</v>
      </c>
      <c r="G6" s="23">
        <v>0.08909722222222222</v>
      </c>
      <c r="H6" s="12" t="str">
        <f aca="true" t="shared" si="0" ref="H6:H30">TEXT(INT((HOUR(G6)*3600+MINUTE(G6)*60+SECOND(G6))/$J$3/60),"0")&amp;"."&amp;TEXT(MOD((HOUR(G6)*3600+MINUTE(G6)*60+SECOND(G6))/$J$3,60),"00")&amp;"/km"</f>
        <v>4.01/km</v>
      </c>
      <c r="I6" s="13">
        <f aca="true" t="shared" si="1" ref="I6:I30">G6-$G$5</f>
        <v>0.0013425925925925758</v>
      </c>
      <c r="J6" s="13">
        <f>G6-INDEX($G$5:$G$122,MATCH(D6,$D$5:$D$122,0))</f>
        <v>0</v>
      </c>
    </row>
    <row r="7" spans="1:10" s="10" customFormat="1" ht="15" customHeight="1">
      <c r="A7" s="12">
        <v>3</v>
      </c>
      <c r="B7" s="41" t="s">
        <v>35</v>
      </c>
      <c r="C7" s="44"/>
      <c r="D7" s="12" t="s">
        <v>19</v>
      </c>
      <c r="E7" s="25" t="s">
        <v>28</v>
      </c>
      <c r="F7" s="23">
        <v>0.09696759259259259</v>
      </c>
      <c r="G7" s="23">
        <v>0.09696759259259259</v>
      </c>
      <c r="H7" s="12" t="str">
        <f t="shared" si="0"/>
        <v>4.22/km</v>
      </c>
      <c r="I7" s="13">
        <f t="shared" si="1"/>
        <v>0.00921296296296295</v>
      </c>
      <c r="J7" s="13">
        <f>G7-INDEX($G$5:$G$122,MATCH(D7,$D$5:$D$122,0))</f>
        <v>0</v>
      </c>
    </row>
    <row r="8" spans="1:10" s="10" customFormat="1" ht="15" customHeight="1">
      <c r="A8" s="12">
        <v>4</v>
      </c>
      <c r="B8" s="41" t="s">
        <v>36</v>
      </c>
      <c r="C8" s="44"/>
      <c r="D8" s="12" t="s">
        <v>20</v>
      </c>
      <c r="E8" s="25" t="s">
        <v>37</v>
      </c>
      <c r="F8" s="23">
        <v>0.09723379629629629</v>
      </c>
      <c r="G8" s="23">
        <v>0.09723379629629629</v>
      </c>
      <c r="H8" s="12" t="str">
        <f t="shared" si="0"/>
        <v>4.23/km</v>
      </c>
      <c r="I8" s="13">
        <f t="shared" si="1"/>
        <v>0.00947916666666665</v>
      </c>
      <c r="J8" s="13">
        <f>G8-INDEX($G$5:$G$122,MATCH(D8,$D$5:$D$122,0))</f>
        <v>0</v>
      </c>
    </row>
    <row r="9" spans="1:10" s="10" customFormat="1" ht="15" customHeight="1">
      <c r="A9" s="12">
        <v>5</v>
      </c>
      <c r="B9" s="41" t="s">
        <v>38</v>
      </c>
      <c r="C9" s="44"/>
      <c r="D9" s="12" t="s">
        <v>17</v>
      </c>
      <c r="E9" s="25" t="s">
        <v>34</v>
      </c>
      <c r="F9" s="23">
        <v>0.09997685185185184</v>
      </c>
      <c r="G9" s="23">
        <v>0.09997685185185184</v>
      </c>
      <c r="H9" s="12" t="str">
        <f t="shared" si="0"/>
        <v>4.30/km</v>
      </c>
      <c r="I9" s="13">
        <f t="shared" si="1"/>
        <v>0.012222222222222204</v>
      </c>
      <c r="J9" s="13">
        <f>G9-INDEX($G$5:$G$122,MATCH(D9,$D$5:$D$122,0))</f>
        <v>0.010879629629629628</v>
      </c>
    </row>
    <row r="10" spans="1:10" s="10" customFormat="1" ht="15" customHeight="1">
      <c r="A10" s="12">
        <v>6</v>
      </c>
      <c r="B10" s="41" t="s">
        <v>39</v>
      </c>
      <c r="C10" s="44"/>
      <c r="D10" s="12" t="s">
        <v>17</v>
      </c>
      <c r="E10" s="25" t="s">
        <v>34</v>
      </c>
      <c r="F10" s="23">
        <v>0.09998842592592593</v>
      </c>
      <c r="G10" s="23">
        <v>0.09998842592592593</v>
      </c>
      <c r="H10" s="12" t="str">
        <f t="shared" si="0"/>
        <v>4.30/km</v>
      </c>
      <c r="I10" s="13">
        <f t="shared" si="1"/>
        <v>0.012233796296296284</v>
      </c>
      <c r="J10" s="13">
        <f>G10-INDEX($G$5:$G$122,MATCH(D10,$D$5:$D$122,0))</f>
        <v>0.010891203703703708</v>
      </c>
    </row>
    <row r="11" spans="1:10" s="10" customFormat="1" ht="15" customHeight="1">
      <c r="A11" s="12">
        <v>7</v>
      </c>
      <c r="B11" s="41" t="s">
        <v>40</v>
      </c>
      <c r="C11" s="44"/>
      <c r="D11" s="12" t="s">
        <v>17</v>
      </c>
      <c r="E11" s="25" t="s">
        <v>28</v>
      </c>
      <c r="F11" s="23">
        <v>0.10516203703703704</v>
      </c>
      <c r="G11" s="23">
        <v>0.10516203703703704</v>
      </c>
      <c r="H11" s="12" t="str">
        <f t="shared" si="0"/>
        <v>4.44/km</v>
      </c>
      <c r="I11" s="13">
        <f t="shared" si="1"/>
        <v>0.0174074074074074</v>
      </c>
      <c r="J11" s="13">
        <f>G11-INDEX($G$5:$G$122,MATCH(D11,$D$5:$D$122,0))</f>
        <v>0.016064814814814823</v>
      </c>
    </row>
    <row r="12" spans="1:10" s="10" customFormat="1" ht="15" customHeight="1">
      <c r="A12" s="12">
        <v>8</v>
      </c>
      <c r="B12" s="41" t="s">
        <v>41</v>
      </c>
      <c r="C12" s="44"/>
      <c r="D12" s="12" t="s">
        <v>18</v>
      </c>
      <c r="E12" s="25" t="s">
        <v>12</v>
      </c>
      <c r="F12" s="23">
        <v>0.10762731481481481</v>
      </c>
      <c r="G12" s="23">
        <v>0.10762731481481481</v>
      </c>
      <c r="H12" s="12" t="str">
        <f t="shared" si="0"/>
        <v>4.51/km</v>
      </c>
      <c r="I12" s="13">
        <f t="shared" si="1"/>
        <v>0.019872685185185174</v>
      </c>
      <c r="J12" s="13">
        <f>G12-INDEX($G$5:$G$122,MATCH(D12,$D$5:$D$122,0))</f>
        <v>0</v>
      </c>
    </row>
    <row r="13" spans="1:10" s="10" customFormat="1" ht="15" customHeight="1">
      <c r="A13" s="12">
        <v>9</v>
      </c>
      <c r="B13" s="41" t="s">
        <v>42</v>
      </c>
      <c r="C13" s="44"/>
      <c r="D13" s="12" t="s">
        <v>20</v>
      </c>
      <c r="E13" s="25" t="s">
        <v>43</v>
      </c>
      <c r="F13" s="23">
        <v>0.10766203703703703</v>
      </c>
      <c r="G13" s="23">
        <v>0.10766203703703703</v>
      </c>
      <c r="H13" s="12" t="str">
        <f t="shared" si="0"/>
        <v>4.51/km</v>
      </c>
      <c r="I13" s="13">
        <f t="shared" si="1"/>
        <v>0.019907407407407388</v>
      </c>
      <c r="J13" s="13">
        <f>G13-INDEX($G$5:$G$122,MATCH(D13,$D$5:$D$122,0))</f>
        <v>0.010428240740740738</v>
      </c>
    </row>
    <row r="14" spans="1:10" s="10" customFormat="1" ht="15" customHeight="1">
      <c r="A14" s="12">
        <v>10</v>
      </c>
      <c r="B14" s="41" t="s">
        <v>44</v>
      </c>
      <c r="C14" s="44"/>
      <c r="D14" s="12" t="s">
        <v>18</v>
      </c>
      <c r="E14" s="25" t="s">
        <v>45</v>
      </c>
      <c r="F14" s="23">
        <v>0.10910879629629629</v>
      </c>
      <c r="G14" s="23">
        <v>0.10910879629629629</v>
      </c>
      <c r="H14" s="12" t="str">
        <f t="shared" si="0"/>
        <v>4.55/km</v>
      </c>
      <c r="I14" s="13">
        <f t="shared" si="1"/>
        <v>0.021354166666666646</v>
      </c>
      <c r="J14" s="13">
        <f>G14-INDEX($G$5:$G$122,MATCH(D14,$D$5:$D$122,0))</f>
        <v>0.0014814814814814725</v>
      </c>
    </row>
    <row r="15" spans="1:10" s="10" customFormat="1" ht="15" customHeight="1">
      <c r="A15" s="12">
        <v>11</v>
      </c>
      <c r="B15" s="41" t="s">
        <v>46</v>
      </c>
      <c r="C15" s="44"/>
      <c r="D15" s="12" t="s">
        <v>18</v>
      </c>
      <c r="E15" s="25" t="s">
        <v>27</v>
      </c>
      <c r="F15" s="23">
        <v>0.10969907407407407</v>
      </c>
      <c r="G15" s="23">
        <v>0.10969907407407407</v>
      </c>
      <c r="H15" s="12" t="str">
        <f t="shared" si="0"/>
        <v>4.56/km</v>
      </c>
      <c r="I15" s="13">
        <f t="shared" si="1"/>
        <v>0.021944444444444433</v>
      </c>
      <c r="J15" s="13">
        <f>G15-INDEX($G$5:$G$122,MATCH(D15,$D$5:$D$122,0))</f>
        <v>0.0020717592592592593</v>
      </c>
    </row>
    <row r="16" spans="1:10" s="10" customFormat="1" ht="15" customHeight="1">
      <c r="A16" s="12">
        <v>12</v>
      </c>
      <c r="B16" s="41" t="s">
        <v>47</v>
      </c>
      <c r="C16" s="44"/>
      <c r="D16" s="12" t="s">
        <v>16</v>
      </c>
      <c r="E16" s="25" t="s">
        <v>34</v>
      </c>
      <c r="F16" s="23">
        <v>0.11082175925925926</v>
      </c>
      <c r="G16" s="23">
        <v>0.11082175925925926</v>
      </c>
      <c r="H16" s="12" t="str">
        <f t="shared" si="0"/>
        <v>4.59/km</v>
      </c>
      <c r="I16" s="13">
        <f t="shared" si="1"/>
        <v>0.023067129629629618</v>
      </c>
      <c r="J16" s="13">
        <f>G16-INDEX($G$5:$G$122,MATCH(D16,$D$5:$D$122,0))</f>
        <v>0</v>
      </c>
    </row>
    <row r="17" spans="1:10" s="10" customFormat="1" ht="15" customHeight="1">
      <c r="A17" s="12">
        <v>13</v>
      </c>
      <c r="B17" s="41" t="s">
        <v>48</v>
      </c>
      <c r="C17" s="44"/>
      <c r="D17" s="12" t="s">
        <v>16</v>
      </c>
      <c r="E17" s="25" t="s">
        <v>34</v>
      </c>
      <c r="F17" s="23">
        <v>0.11125</v>
      </c>
      <c r="G17" s="23">
        <v>0.11125</v>
      </c>
      <c r="H17" s="12" t="str">
        <f t="shared" si="0"/>
        <v>5.00/km</v>
      </c>
      <c r="I17" s="13">
        <f t="shared" si="1"/>
        <v>0.02349537037037036</v>
      </c>
      <c r="J17" s="13">
        <f>G17-INDEX($G$5:$G$122,MATCH(D17,$D$5:$D$122,0))</f>
        <v>0.0004282407407407429</v>
      </c>
    </row>
    <row r="18" spans="1:10" s="10" customFormat="1" ht="15" customHeight="1">
      <c r="A18" s="12">
        <v>14</v>
      </c>
      <c r="B18" s="41" t="s">
        <v>49</v>
      </c>
      <c r="C18" s="44"/>
      <c r="D18" s="12" t="s">
        <v>15</v>
      </c>
      <c r="E18" s="25" t="s">
        <v>50</v>
      </c>
      <c r="F18" s="23">
        <v>0.11130787037037038</v>
      </c>
      <c r="G18" s="23">
        <v>0.11130787037037038</v>
      </c>
      <c r="H18" s="12" t="str">
        <f t="shared" si="0"/>
        <v>5.01/km</v>
      </c>
      <c r="I18" s="13">
        <f t="shared" si="1"/>
        <v>0.023553240740740736</v>
      </c>
      <c r="J18" s="13">
        <f>G18-INDEX($G$5:$G$122,MATCH(D18,$D$5:$D$122,0))</f>
        <v>0</v>
      </c>
    </row>
    <row r="19" spans="1:10" s="10" customFormat="1" ht="15" customHeight="1">
      <c r="A19" s="12">
        <v>15</v>
      </c>
      <c r="B19" s="41" t="s">
        <v>51</v>
      </c>
      <c r="C19" s="44"/>
      <c r="D19" s="12" t="s">
        <v>21</v>
      </c>
      <c r="E19" s="25" t="s">
        <v>52</v>
      </c>
      <c r="F19" s="23">
        <v>0.11192129629629628</v>
      </c>
      <c r="G19" s="23">
        <v>0.11192129629629628</v>
      </c>
      <c r="H19" s="12" t="str">
        <f t="shared" si="0"/>
        <v>5.02/km</v>
      </c>
      <c r="I19" s="13">
        <f t="shared" si="1"/>
        <v>0.024166666666666642</v>
      </c>
      <c r="J19" s="13">
        <f>G19-INDEX($G$5:$G$122,MATCH(D19,$D$5:$D$122,0))</f>
        <v>0</v>
      </c>
    </row>
    <row r="20" spans="1:10" s="10" customFormat="1" ht="15" customHeight="1">
      <c r="A20" s="12">
        <v>16</v>
      </c>
      <c r="B20" s="41" t="s">
        <v>53</v>
      </c>
      <c r="C20" s="44"/>
      <c r="D20" s="12" t="s">
        <v>20</v>
      </c>
      <c r="E20" s="25" t="s">
        <v>25</v>
      </c>
      <c r="F20" s="23">
        <v>0.11206018518518518</v>
      </c>
      <c r="G20" s="23">
        <v>0.11206018518518518</v>
      </c>
      <c r="H20" s="12" t="str">
        <f t="shared" si="0"/>
        <v>5.03/km</v>
      </c>
      <c r="I20" s="13">
        <f t="shared" si="1"/>
        <v>0.02430555555555554</v>
      </c>
      <c r="J20" s="13">
        <f>G20-INDEX($G$5:$G$122,MATCH(D20,$D$5:$D$122,0))</f>
        <v>0.014826388888888889</v>
      </c>
    </row>
    <row r="21" spans="1:10" ht="15" customHeight="1">
      <c r="A21" s="12">
        <v>17</v>
      </c>
      <c r="B21" s="41" t="s">
        <v>54</v>
      </c>
      <c r="C21" s="44"/>
      <c r="D21" s="12" t="s">
        <v>17</v>
      </c>
      <c r="E21" s="25" t="s">
        <v>24</v>
      </c>
      <c r="F21" s="23">
        <v>0.11320601851851853</v>
      </c>
      <c r="G21" s="23">
        <v>0.11320601851851853</v>
      </c>
      <c r="H21" s="12" t="str">
        <f t="shared" si="0"/>
        <v>5.06/km</v>
      </c>
      <c r="I21" s="13">
        <f t="shared" si="1"/>
        <v>0.025451388888888885</v>
      </c>
      <c r="J21" s="13">
        <f>G21-INDEX($G$5:$G$122,MATCH(D21,$D$5:$D$122,0))</f>
        <v>0.02410879629629631</v>
      </c>
    </row>
    <row r="22" spans="1:10" ht="15" customHeight="1">
      <c r="A22" s="12">
        <v>18</v>
      </c>
      <c r="B22" s="41" t="s">
        <v>55</v>
      </c>
      <c r="C22" s="44"/>
      <c r="D22" s="12" t="s">
        <v>16</v>
      </c>
      <c r="E22" s="25" t="s">
        <v>28</v>
      </c>
      <c r="F22" s="23">
        <v>0.11381944444444443</v>
      </c>
      <c r="G22" s="23">
        <v>0.11381944444444443</v>
      </c>
      <c r="H22" s="12" t="str">
        <f t="shared" si="0"/>
        <v>5.07/km</v>
      </c>
      <c r="I22" s="13">
        <f t="shared" si="1"/>
        <v>0.02606481481481479</v>
      </c>
      <c r="J22" s="13">
        <f>G22-INDEX($G$5:$G$122,MATCH(D22,$D$5:$D$122,0))</f>
        <v>0.0029976851851851727</v>
      </c>
    </row>
    <row r="23" spans="1:10" ht="15" customHeight="1">
      <c r="A23" s="12">
        <v>19</v>
      </c>
      <c r="B23" s="41" t="s">
        <v>56</v>
      </c>
      <c r="C23" s="44"/>
      <c r="D23" s="12" t="s">
        <v>21</v>
      </c>
      <c r="E23" s="25" t="s">
        <v>52</v>
      </c>
      <c r="F23" s="23">
        <v>0.11388888888888889</v>
      </c>
      <c r="G23" s="23">
        <v>0.11388888888888889</v>
      </c>
      <c r="H23" s="12" t="str">
        <f t="shared" si="0"/>
        <v>5.08/km</v>
      </c>
      <c r="I23" s="13">
        <f t="shared" si="1"/>
        <v>0.026134259259259246</v>
      </c>
      <c r="J23" s="13">
        <f>G23-INDEX($G$5:$G$122,MATCH(D23,$D$5:$D$122,0))</f>
        <v>0.001967592592592604</v>
      </c>
    </row>
    <row r="24" spans="1:10" ht="15" customHeight="1">
      <c r="A24" s="12">
        <v>20</v>
      </c>
      <c r="B24" s="41" t="s">
        <v>57</v>
      </c>
      <c r="C24" s="44"/>
      <c r="D24" s="12" t="s">
        <v>21</v>
      </c>
      <c r="E24" s="25" t="s">
        <v>26</v>
      </c>
      <c r="F24" s="23">
        <v>0.11670138888888888</v>
      </c>
      <c r="G24" s="23">
        <v>0.11670138888888888</v>
      </c>
      <c r="H24" s="12" t="str">
        <f t="shared" si="0"/>
        <v>5.15/km</v>
      </c>
      <c r="I24" s="13">
        <f t="shared" si="1"/>
        <v>0.02894675925925924</v>
      </c>
      <c r="J24" s="13">
        <f>G24-INDEX($G$5:$G$122,MATCH(D24,$D$5:$D$122,0))</f>
        <v>0.0047800925925926</v>
      </c>
    </row>
    <row r="25" spans="1:10" ht="15" customHeight="1">
      <c r="A25" s="12">
        <v>21</v>
      </c>
      <c r="B25" s="41" t="s">
        <v>58</v>
      </c>
      <c r="C25" s="44"/>
      <c r="D25" s="12" t="s">
        <v>17</v>
      </c>
      <c r="E25" s="25" t="s">
        <v>43</v>
      </c>
      <c r="F25" s="23">
        <v>0.12085648148148148</v>
      </c>
      <c r="G25" s="23">
        <v>0.12085648148148148</v>
      </c>
      <c r="H25" s="12" t="str">
        <f t="shared" si="0"/>
        <v>5.26/km</v>
      </c>
      <c r="I25" s="13">
        <f t="shared" si="1"/>
        <v>0.03310185185185184</v>
      </c>
      <c r="J25" s="13">
        <f>G25-INDEX($G$5:$G$122,MATCH(D25,$D$5:$D$122,0))</f>
        <v>0.031759259259259265</v>
      </c>
    </row>
    <row r="26" spans="1:10" ht="15" customHeight="1">
      <c r="A26" s="12">
        <v>22</v>
      </c>
      <c r="B26" s="41" t="s">
        <v>59</v>
      </c>
      <c r="C26" s="44"/>
      <c r="D26" s="12" t="s">
        <v>20</v>
      </c>
      <c r="E26" s="25" t="s">
        <v>60</v>
      </c>
      <c r="F26" s="23">
        <v>0.12085648148148148</v>
      </c>
      <c r="G26" s="23">
        <v>0.12085648148148148</v>
      </c>
      <c r="H26" s="12" t="str">
        <f t="shared" si="0"/>
        <v>5.26/km</v>
      </c>
      <c r="I26" s="13">
        <f t="shared" si="1"/>
        <v>0.03310185185185184</v>
      </c>
      <c r="J26" s="13">
        <f>G26-INDEX($G$5:$G$122,MATCH(D26,$D$5:$D$122,0))</f>
        <v>0.02362268518518519</v>
      </c>
    </row>
    <row r="27" spans="1:10" ht="15" customHeight="1">
      <c r="A27" s="12">
        <v>23</v>
      </c>
      <c r="B27" s="41" t="s">
        <v>61</v>
      </c>
      <c r="C27" s="44"/>
      <c r="D27" s="12" t="s">
        <v>16</v>
      </c>
      <c r="E27" s="25" t="s">
        <v>43</v>
      </c>
      <c r="F27" s="23">
        <v>0.12392361111111111</v>
      </c>
      <c r="G27" s="23">
        <v>0.12392361111111111</v>
      </c>
      <c r="H27" s="12" t="str">
        <f t="shared" si="0"/>
        <v>5.35/km</v>
      </c>
      <c r="I27" s="13">
        <f t="shared" si="1"/>
        <v>0.03616898148148147</v>
      </c>
      <c r="J27" s="13">
        <f>G27-INDEX($G$5:$G$122,MATCH(D27,$D$5:$D$122,0))</f>
        <v>0.01310185185185185</v>
      </c>
    </row>
    <row r="28" spans="1:10" ht="15" customHeight="1">
      <c r="A28" s="12">
        <v>24</v>
      </c>
      <c r="B28" s="41" t="s">
        <v>62</v>
      </c>
      <c r="C28" s="44"/>
      <c r="D28" s="12" t="s">
        <v>23</v>
      </c>
      <c r="E28" s="25" t="s">
        <v>63</v>
      </c>
      <c r="F28" s="23">
        <v>0.1241550925925926</v>
      </c>
      <c r="G28" s="23">
        <v>0.1241550925925926</v>
      </c>
      <c r="H28" s="12" t="str">
        <f t="shared" si="0"/>
        <v>5.35/km</v>
      </c>
      <c r="I28" s="13">
        <f t="shared" si="1"/>
        <v>0.036400462962962954</v>
      </c>
      <c r="J28" s="13">
        <f>G28-INDEX($G$5:$G$122,MATCH(D28,$D$5:$D$122,0))</f>
        <v>0</v>
      </c>
    </row>
    <row r="29" spans="1:10" ht="15" customHeight="1">
      <c r="A29" s="12">
        <v>25</v>
      </c>
      <c r="B29" s="41" t="s">
        <v>64</v>
      </c>
      <c r="C29" s="44"/>
      <c r="D29" s="12" t="s">
        <v>22</v>
      </c>
      <c r="E29" s="25" t="s">
        <v>28</v>
      </c>
      <c r="F29" s="23">
        <v>0.12427083333333333</v>
      </c>
      <c r="G29" s="23">
        <v>0.12427083333333333</v>
      </c>
      <c r="H29" s="12" t="str">
        <f t="shared" si="0"/>
        <v>5.36/km</v>
      </c>
      <c r="I29" s="13">
        <f t="shared" si="1"/>
        <v>0.03651620370370369</v>
      </c>
      <c r="J29" s="13">
        <f>G29-INDEX($G$5:$G$122,MATCH(D29,$D$5:$D$122,0))</f>
        <v>0</v>
      </c>
    </row>
    <row r="30" spans="1:10" ht="15" customHeight="1">
      <c r="A30" s="36">
        <v>26</v>
      </c>
      <c r="B30" s="42" t="s">
        <v>65</v>
      </c>
      <c r="C30" s="45"/>
      <c r="D30" s="36" t="s">
        <v>20</v>
      </c>
      <c r="E30" s="37" t="s">
        <v>28</v>
      </c>
      <c r="F30" s="38">
        <v>0.1363425925925926</v>
      </c>
      <c r="G30" s="38">
        <v>0.1363425925925926</v>
      </c>
      <c r="H30" s="36" t="str">
        <f t="shared" si="0"/>
        <v>6.08/km</v>
      </c>
      <c r="I30" s="39">
        <f t="shared" si="1"/>
        <v>0.04858796296296296</v>
      </c>
      <c r="J30" s="39">
        <f>G30-INDEX($G$5:$G$122,MATCH(D30,$D$5:$D$122,0))</f>
        <v>0.03910879629629631</v>
      </c>
    </row>
  </sheetData>
  <sheetProtection/>
  <autoFilter ref="A4:J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Maratona di Inizio Anno</v>
      </c>
      <c r="B1" s="33"/>
      <c r="C1" s="34"/>
    </row>
    <row r="2" spans="1:3" ht="24" customHeight="1">
      <c r="A2" s="30" t="str">
        <f>Individuale!A2</f>
        <v>1ª edizione</v>
      </c>
      <c r="B2" s="30"/>
      <c r="C2" s="30"/>
    </row>
    <row r="3" spans="1:3" ht="24" customHeight="1">
      <c r="A3" s="35" t="str">
        <f>Individuale!A3</f>
        <v>Rieti (RI) Italia - Domenica 03/01/2016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6">
        <v>1</v>
      </c>
      <c r="B5" s="47" t="s">
        <v>28</v>
      </c>
      <c r="C5" s="48">
        <v>5</v>
      </c>
    </row>
    <row r="6" spans="1:3" ht="15" customHeight="1">
      <c r="A6" s="19">
        <v>2</v>
      </c>
      <c r="B6" s="18" t="s">
        <v>34</v>
      </c>
      <c r="C6" s="26">
        <v>5</v>
      </c>
    </row>
    <row r="7" spans="1:3" ht="15" customHeight="1">
      <c r="A7" s="19">
        <v>3</v>
      </c>
      <c r="B7" s="18" t="s">
        <v>43</v>
      </c>
      <c r="C7" s="26">
        <v>3</v>
      </c>
    </row>
    <row r="8" spans="1:3" ht="15" customHeight="1">
      <c r="A8" s="19">
        <v>4</v>
      </c>
      <c r="B8" s="18" t="s">
        <v>52</v>
      </c>
      <c r="C8" s="26">
        <v>2</v>
      </c>
    </row>
    <row r="9" spans="1:3" ht="15" customHeight="1">
      <c r="A9" s="19">
        <v>5</v>
      </c>
      <c r="B9" s="18" t="s">
        <v>32</v>
      </c>
      <c r="C9" s="26">
        <v>1</v>
      </c>
    </row>
    <row r="10" spans="1:3" ht="15" customHeight="1">
      <c r="A10" s="19">
        <v>6</v>
      </c>
      <c r="B10" s="18" t="s">
        <v>37</v>
      </c>
      <c r="C10" s="26">
        <v>1</v>
      </c>
    </row>
    <row r="11" spans="1:3" ht="15" customHeight="1">
      <c r="A11" s="19">
        <v>7</v>
      </c>
      <c r="B11" s="18" t="s">
        <v>25</v>
      </c>
      <c r="C11" s="26">
        <v>1</v>
      </c>
    </row>
    <row r="12" spans="1:3" ht="15" customHeight="1">
      <c r="A12" s="19">
        <v>8</v>
      </c>
      <c r="B12" s="18" t="s">
        <v>63</v>
      </c>
      <c r="C12" s="26">
        <v>1</v>
      </c>
    </row>
    <row r="13" spans="1:3" ht="15" customHeight="1">
      <c r="A13" s="19">
        <v>9</v>
      </c>
      <c r="B13" s="18" t="s">
        <v>27</v>
      </c>
      <c r="C13" s="26">
        <v>1</v>
      </c>
    </row>
    <row r="14" spans="1:3" ht="15" customHeight="1">
      <c r="A14" s="19">
        <v>10</v>
      </c>
      <c r="B14" s="18" t="s">
        <v>50</v>
      </c>
      <c r="C14" s="26">
        <v>1</v>
      </c>
    </row>
    <row r="15" spans="1:3" ht="15" customHeight="1">
      <c r="A15" s="19">
        <v>11</v>
      </c>
      <c r="B15" s="18" t="s">
        <v>26</v>
      </c>
      <c r="C15" s="26">
        <v>1</v>
      </c>
    </row>
    <row r="16" spans="1:3" ht="15" customHeight="1">
      <c r="A16" s="19">
        <v>12</v>
      </c>
      <c r="B16" s="18" t="s">
        <v>24</v>
      </c>
      <c r="C16" s="26">
        <v>1</v>
      </c>
    </row>
    <row r="17" spans="1:3" ht="15" customHeight="1">
      <c r="A17" s="19">
        <v>13</v>
      </c>
      <c r="B17" s="18" t="s">
        <v>12</v>
      </c>
      <c r="C17" s="26">
        <v>1</v>
      </c>
    </row>
    <row r="18" spans="1:3" ht="15" customHeight="1">
      <c r="A18" s="19">
        <v>14</v>
      </c>
      <c r="B18" s="18" t="s">
        <v>60</v>
      </c>
      <c r="C18" s="26">
        <v>1</v>
      </c>
    </row>
    <row r="19" spans="1:3" ht="15" customHeight="1">
      <c r="A19" s="20">
        <v>15</v>
      </c>
      <c r="B19" s="17" t="s">
        <v>45</v>
      </c>
      <c r="C19" s="27">
        <v>1</v>
      </c>
    </row>
    <row r="20" ht="12.75">
      <c r="C20" s="2">
        <f>SUM(C5:C19)</f>
        <v>26</v>
      </c>
    </row>
  </sheetData>
  <sheetProtection/>
  <autoFilter ref="A4:C5">
    <sortState ref="A5:C20">
      <sortCondition descending="1" sortBy="value" ref="C5:C2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2016-01-05T19:35:12Z</dcterms:modified>
  <cp:category/>
  <cp:version/>
  <cp:contentType/>
  <cp:contentStatus/>
</cp:coreProperties>
</file>