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<sst xmlns="http://schemas.openxmlformats.org/spreadsheetml/2006/main" count="125" uniqueCount="68">
  <si>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</si>
  <si>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</si>
  <si>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</si>
  <si>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</si>
  <si>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</si>
  <si>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</si>
  <si>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</si>
  <si>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</si>
  <si>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</si>
  <si>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</si>
  <si>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</si>
  <si>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</si>
  <si>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A.S.D. FREE RUNNERS</t>
  </si>
  <si>
    <t>ATL. ANZIO</t>
  </si>
  <si>
    <t>COLLEFERRO ATLETICA</t>
  </si>
  <si>
    <t>SM35</t>
  </si>
  <si>
    <t>SM</t>
  </si>
  <si>
    <t>SM50</t>
  </si>
  <si>
    <t>SM45</t>
  </si>
  <si>
    <t>SF40</t>
  </si>
  <si>
    <t>SM40</t>
  </si>
  <si>
    <t>SM60</t>
  </si>
  <si>
    <t>SM55</t>
  </si>
  <si>
    <t>SF35</t>
  </si>
  <si>
    <t>MANZI Emanuele</t>
  </si>
  <si>
    <t>TUCCI Alex</t>
  </si>
  <si>
    <t>CARDONE Debora</t>
  </si>
  <si>
    <t>GENTILINI Vladimiro</t>
  </si>
  <si>
    <t>CONFORTOLA Antonella</t>
  </si>
  <si>
    <t>PIERLUIGI Rodolfo</t>
  </si>
  <si>
    <t>TIBERTI Tito</t>
  </si>
  <si>
    <t>PELLIS Paolo</t>
  </si>
  <si>
    <t>TUCCI Claudio</t>
  </si>
  <si>
    <t>PAGANO Alessio</t>
  </si>
  <si>
    <t>BIANCUCCI Francesco</t>
  </si>
  <si>
    <t>FEDELE Alberto</t>
  </si>
  <si>
    <t>D'ANNIBALE Stefano</t>
  </si>
  <si>
    <t>BONANNI Flavio</t>
  </si>
  <si>
    <t>IORIO Antonio</t>
  </si>
  <si>
    <t>PELLIS Stefania</t>
  </si>
  <si>
    <t>VITALE. Gaetano</t>
  </si>
  <si>
    <t>FAUSTINI Andrea</t>
  </si>
  <si>
    <t>BELARDINI Gianluca</t>
  </si>
  <si>
    <t>RUN00 RUNCARD TRAIL</t>
  </si>
  <si>
    <t>BIANCHI Lorenzo</t>
  </si>
  <si>
    <t>POMPEI Marco</t>
  </si>
  <si>
    <t>COLUCCIELLO Angelo</t>
  </si>
  <si>
    <t>NOSSERI Dario</t>
  </si>
  <si>
    <t>CINELLI Marco</t>
  </si>
  <si>
    <t>LA PORTA Alessandro</t>
  </si>
  <si>
    <t>PAGLIA Marco</t>
  </si>
  <si>
    <t>CARNEVALI Vito</t>
  </si>
  <si>
    <t>SORANO Silvia Lucia</t>
  </si>
  <si>
    <t>PROIETTI Mauro</t>
  </si>
  <si>
    <t>ALESSI Alessandro</t>
  </si>
  <si>
    <t>COLATOSTI Emiliano</t>
  </si>
  <si>
    <t>GAGLIARDUCCI Francesco</t>
  </si>
  <si>
    <t>FREE-ZONE</t>
  </si>
  <si>
    <t>G.S. FORESTALE</t>
  </si>
  <si>
    <t>RUNCARD EPS</t>
  </si>
  <si>
    <t>ATL. AURORA SEGNI</t>
  </si>
  <si>
    <t>PODISTICA ROCCA DI PAPA</t>
  </si>
  <si>
    <t>A.S.D VALLI DI LANZO</t>
  </si>
  <si>
    <t>A.S.D. GRUPPO PODISTICO IL CRAMPO</t>
  </si>
  <si>
    <t>A.S.D. RUNNERS TEAM COLLEFERRO</t>
  </si>
  <si>
    <t>Trail dei Monti Lepini</t>
  </si>
  <si>
    <t>1ª edizione</t>
  </si>
  <si>
    <t>Segni (Roma) Italia - Domenica 16/10/2016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</si>
</sst>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66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67</v>
      </c>
      <c r="B3" s="38"/>
      <c r="C3" s="38"/>
      <c r="D3" s="38"/>
      <c r="E3" s="38"/>
      <c r="F3" s="38"/>
      <c r="G3" s="38"/>
      <c r="H3" s="3" t="s">
        <v>0</v>
      </c>
      <c r="I3" s="4">
        <v>18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6" t="s">
        <v>24</v>
      </c>
      <c r="C5" s="43"/>
      <c r="D5" s="11" t="s">
        <v>15</v>
      </c>
      <c r="E5" s="31" t="s">
        <v>58</v>
      </c>
      <c r="F5" s="14">
        <v>0</v>
      </c>
      <c r="G5" s="11" t="str">
        <f>TEXT(INT((HOUR(F5)*3600+MINUTE(F5)*60+SECOND(F5))/$I$3/60),"0")&amp;"."&amp;TEXT(MOD((HOUR(F5)*3600+MINUTE(F5)*60+SECOND(F5))/$I$3,60),"00")&amp;"/km"</f>
        <v>0.00/km</v>
      </c>
      <c r="H5" s="14">
        <f>F5-$F$5</f>
        <v>0</v>
      </c>
      <c r="I5" s="14">
        <f>F5-INDEX($F$5:$F$36,MATCH(D5,$D$5:$D$36,0))</f>
        <v>0</v>
      </c>
    </row>
    <row r="6" spans="1:9" s="10" customFormat="1" ht="15" customHeight="1">
      <c r="A6" s="12">
        <v>2</v>
      </c>
      <c r="B6" s="47" t="s">
        <v>25</v>
      </c>
      <c r="C6" s="44"/>
      <c r="D6" s="12" t="s">
        <v>16</v>
      </c>
      <c r="E6" s="32" t="s">
        <v>63</v>
      </c>
      <c r="F6" s="13">
        <v>0</v>
      </c>
      <c r="G6" s="12" t="str">
        <f aca="true" t="shared" si="0" ref="G6:G21">TEXT(INT((HOUR(F6)*3600+MINUTE(F6)*60+SECOND(F6))/$I$3/60),"0")&amp;"."&amp;TEXT(MOD((HOUR(F6)*3600+MINUTE(F6)*60+SECOND(F6))/$I$3,60),"00")&amp;"/km"</f>
        <v>0.00/km</v>
      </c>
      <c r="H6" s="13">
        <f aca="true" t="shared" si="1" ref="H6:H21">F6-$F$5</f>
        <v>0</v>
      </c>
      <c r="I6" s="13">
        <f>F6-INDEX($F$5:$F$36,MATCH(D6,$D$5:$D$36,0))</f>
        <v>0</v>
      </c>
    </row>
    <row r="7" spans="1:9" s="10" customFormat="1" ht="15" customHeight="1">
      <c r="A7" s="12">
        <v>3</v>
      </c>
      <c r="B7" s="47" t="s">
        <v>26</v>
      </c>
      <c r="C7" s="44"/>
      <c r="D7" s="12" t="s">
        <v>19</v>
      </c>
      <c r="E7" s="32" t="s">
        <v>62</v>
      </c>
      <c r="F7" s="13">
        <v>0</v>
      </c>
      <c r="G7" s="12" t="str">
        <f t="shared" si="0"/>
        <v>0.00/km</v>
      </c>
      <c r="H7" s="13">
        <f t="shared" si="1"/>
        <v>0</v>
      </c>
      <c r="I7" s="13">
        <f>F7-INDEX($F$5:$F$36,MATCH(D7,$D$5:$D$36,0))</f>
        <v>0</v>
      </c>
    </row>
    <row r="8" spans="1:9" s="10" customFormat="1" ht="15" customHeight="1">
      <c r="A8" s="12">
        <v>4</v>
      </c>
      <c r="B8" s="47" t="s">
        <v>27</v>
      </c>
      <c r="C8" s="44"/>
      <c r="D8" s="12" t="s">
        <v>18</v>
      </c>
      <c r="E8" s="32" t="s">
        <v>61</v>
      </c>
      <c r="F8" s="13">
        <v>0</v>
      </c>
      <c r="G8" s="12" t="str">
        <f t="shared" si="0"/>
        <v>0.00/km</v>
      </c>
      <c r="H8" s="13">
        <f t="shared" si="1"/>
        <v>0</v>
      </c>
      <c r="I8" s="13">
        <f>F8-INDEX($F$5:$F$36,MATCH(D8,$D$5:$D$36,0))</f>
        <v>0</v>
      </c>
    </row>
    <row r="9" spans="1:9" s="10" customFormat="1" ht="15" customHeight="1">
      <c r="A9" s="12">
        <v>5</v>
      </c>
      <c r="B9" s="47" t="s">
        <v>28</v>
      </c>
      <c r="C9" s="44"/>
      <c r="D9" s="12" t="s">
        <v>19</v>
      </c>
      <c r="E9" s="32" t="s">
        <v>58</v>
      </c>
      <c r="F9" s="13">
        <v>0</v>
      </c>
      <c r="G9" s="12" t="str">
        <f t="shared" si="0"/>
        <v>0.00/km</v>
      </c>
      <c r="H9" s="13">
        <f t="shared" si="1"/>
        <v>0</v>
      </c>
      <c r="I9" s="13">
        <f>F9-INDEX($F$5:$F$36,MATCH(D9,$D$5:$D$36,0))</f>
        <v>0</v>
      </c>
    </row>
    <row r="10" spans="1:9" s="10" customFormat="1" ht="15" customHeight="1">
      <c r="A10" s="12">
        <v>6</v>
      </c>
      <c r="B10" s="47" t="s">
        <v>29</v>
      </c>
      <c r="C10" s="44"/>
      <c r="D10" s="12" t="s">
        <v>22</v>
      </c>
      <c r="E10" s="32" t="s">
        <v>61</v>
      </c>
      <c r="F10" s="13">
        <v>0</v>
      </c>
      <c r="G10" s="12" t="str">
        <f t="shared" si="0"/>
        <v>0.00/km</v>
      </c>
      <c r="H10" s="13">
        <f t="shared" si="1"/>
        <v>0</v>
      </c>
      <c r="I10" s="13">
        <f>F10-INDEX($F$5:$F$36,MATCH(D10,$D$5:$D$36,0))</f>
        <v>0</v>
      </c>
    </row>
    <row r="11" spans="1:9" s="10" customFormat="1" ht="15" customHeight="1">
      <c r="A11" s="12">
        <v>7</v>
      </c>
      <c r="B11" s="47" t="s">
        <v>30</v>
      </c>
      <c r="C11" s="44"/>
      <c r="D11" s="12" t="s">
        <v>15</v>
      </c>
      <c r="E11" s="32" t="s">
        <v>57</v>
      </c>
      <c r="F11" s="13">
        <v>0</v>
      </c>
      <c r="G11" s="12" t="str">
        <f t="shared" si="0"/>
        <v>0.00/km</v>
      </c>
      <c r="H11" s="13">
        <f t="shared" si="1"/>
        <v>0</v>
      </c>
      <c r="I11" s="13">
        <f>F11-INDEX($F$5:$F$36,MATCH(D11,$D$5:$D$36,0))</f>
        <v>0</v>
      </c>
    </row>
    <row r="12" spans="1:9" s="10" customFormat="1" ht="15" customHeight="1">
      <c r="A12" s="12">
        <v>8</v>
      </c>
      <c r="B12" s="47" t="s">
        <v>31</v>
      </c>
      <c r="C12" s="44"/>
      <c r="D12" s="12" t="s">
        <v>20</v>
      </c>
      <c r="E12" s="32" t="s">
        <v>12</v>
      </c>
      <c r="F12" s="13">
        <v>0</v>
      </c>
      <c r="G12" s="12" t="str">
        <f t="shared" si="0"/>
        <v>0.00/km</v>
      </c>
      <c r="H12" s="13">
        <f t="shared" si="1"/>
        <v>0</v>
      </c>
      <c r="I12" s="13">
        <f>F12-INDEX($F$5:$F$36,MATCH(D12,$D$5:$D$36,0))</f>
        <v>0</v>
      </c>
    </row>
    <row r="13" spans="1:9" s="10" customFormat="1" ht="15" customHeight="1">
      <c r="A13" s="12">
        <v>9</v>
      </c>
      <c r="B13" s="47" t="s">
        <v>32</v>
      </c>
      <c r="C13" s="44"/>
      <c r="D13" s="12" t="s">
        <v>17</v>
      </c>
      <c r="E13" s="32" t="s">
        <v>63</v>
      </c>
      <c r="F13" s="13">
        <v>0</v>
      </c>
      <c r="G13" s="12" t="str">
        <f t="shared" si="0"/>
        <v>0.00/km</v>
      </c>
      <c r="H13" s="13">
        <f t="shared" si="1"/>
        <v>0</v>
      </c>
      <c r="I13" s="13">
        <f>F13-INDEX($F$5:$F$36,MATCH(D13,$D$5:$D$36,0))</f>
        <v>0</v>
      </c>
    </row>
    <row r="14" spans="1:9" s="10" customFormat="1" ht="15" customHeight="1">
      <c r="A14" s="12">
        <v>10</v>
      </c>
      <c r="B14" s="47" t="s">
        <v>33</v>
      </c>
      <c r="C14" s="44"/>
      <c r="D14" s="12" t="s">
        <v>20</v>
      </c>
      <c r="E14" s="32" t="s">
        <v>12</v>
      </c>
      <c r="F14" s="13">
        <v>0</v>
      </c>
      <c r="G14" s="12" t="str">
        <f t="shared" si="0"/>
        <v>0.00/km</v>
      </c>
      <c r="H14" s="13">
        <f t="shared" si="1"/>
        <v>0</v>
      </c>
      <c r="I14" s="13">
        <f>F14-INDEX($F$5:$F$36,MATCH(D14,$D$5:$D$36,0))</f>
        <v>0</v>
      </c>
    </row>
    <row r="15" spans="1:9" s="10" customFormat="1" ht="15" customHeight="1">
      <c r="A15" s="12">
        <v>11</v>
      </c>
      <c r="B15" s="47" t="s">
        <v>34</v>
      </c>
      <c r="C15" s="44"/>
      <c r="D15" s="12" t="s">
        <v>20</v>
      </c>
      <c r="E15" s="32" t="s">
        <v>64</v>
      </c>
      <c r="F15" s="13">
        <v>0</v>
      </c>
      <c r="G15" s="12" t="str">
        <f t="shared" si="0"/>
        <v>0.00/km</v>
      </c>
      <c r="H15" s="13">
        <f t="shared" si="1"/>
        <v>0</v>
      </c>
      <c r="I15" s="13">
        <f>F15-INDEX($F$5:$F$36,MATCH(D15,$D$5:$D$36,0))</f>
        <v>0</v>
      </c>
    </row>
    <row r="16" spans="1:9" s="10" customFormat="1" ht="15" customHeight="1">
      <c r="A16" s="12">
        <v>12</v>
      </c>
      <c r="B16" s="47" t="s">
        <v>35</v>
      </c>
      <c r="C16" s="44"/>
      <c r="D16" s="12" t="s">
        <v>22</v>
      </c>
      <c r="E16" s="32" t="s">
        <v>64</v>
      </c>
      <c r="F16" s="13">
        <v>0</v>
      </c>
      <c r="G16" s="12" t="str">
        <f t="shared" si="0"/>
        <v>0.00/km</v>
      </c>
      <c r="H16" s="13">
        <f t="shared" si="1"/>
        <v>0</v>
      </c>
      <c r="I16" s="13">
        <f>F16-INDEX($F$5:$F$36,MATCH(D16,$D$5:$D$36,0))</f>
        <v>0</v>
      </c>
    </row>
    <row r="17" spans="1:9" s="10" customFormat="1" ht="15" customHeight="1">
      <c r="A17" s="12">
        <v>13</v>
      </c>
      <c r="B17" s="47" t="s">
        <v>36</v>
      </c>
      <c r="C17" s="44"/>
      <c r="D17" s="12" t="s">
        <v>22</v>
      </c>
      <c r="E17" s="32" t="s">
        <v>59</v>
      </c>
      <c r="F17" s="13">
        <v>0</v>
      </c>
      <c r="G17" s="12" t="str">
        <f t="shared" si="0"/>
        <v>0.00/km</v>
      </c>
      <c r="H17" s="13">
        <f t="shared" si="1"/>
        <v>0</v>
      </c>
      <c r="I17" s="13">
        <f>F17-INDEX($F$5:$F$36,MATCH(D17,$D$5:$D$36,0))</f>
        <v>0</v>
      </c>
    </row>
    <row r="18" spans="1:9" s="10" customFormat="1" ht="15" customHeight="1">
      <c r="A18" s="12">
        <v>14</v>
      </c>
      <c r="B18" s="47" t="s">
        <v>37</v>
      </c>
      <c r="C18" s="44"/>
      <c r="D18" s="12" t="s">
        <v>16</v>
      </c>
      <c r="E18" s="32" t="s">
        <v>12</v>
      </c>
      <c r="F18" s="13">
        <v>0</v>
      </c>
      <c r="G18" s="12" t="str">
        <f t="shared" si="0"/>
        <v>0.00/km</v>
      </c>
      <c r="H18" s="13">
        <f t="shared" si="1"/>
        <v>0</v>
      </c>
      <c r="I18" s="13">
        <f>F18-INDEX($F$5:$F$36,MATCH(D18,$D$5:$D$36,0))</f>
        <v>0</v>
      </c>
    </row>
    <row r="19" spans="1:9" s="10" customFormat="1" ht="15" customHeight="1">
      <c r="A19" s="12">
        <v>15</v>
      </c>
      <c r="B19" s="47" t="s">
        <v>38</v>
      </c>
      <c r="C19" s="44"/>
      <c r="D19" s="12" t="s">
        <v>15</v>
      </c>
      <c r="E19" s="32" t="s">
        <v>61</v>
      </c>
      <c r="F19" s="13">
        <v>0</v>
      </c>
      <c r="G19" s="12" t="str">
        <f t="shared" si="0"/>
        <v>0.00/km</v>
      </c>
      <c r="H19" s="13">
        <f t="shared" si="1"/>
        <v>0</v>
      </c>
      <c r="I19" s="13">
        <f>F19-INDEX($F$5:$F$36,MATCH(D19,$D$5:$D$36,0))</f>
        <v>0</v>
      </c>
    </row>
    <row r="20" spans="1:9" s="10" customFormat="1" ht="15" customHeight="1">
      <c r="A20" s="12">
        <v>16</v>
      </c>
      <c r="B20" s="47" t="s">
        <v>39</v>
      </c>
      <c r="C20" s="44"/>
      <c r="D20" s="12" t="s">
        <v>23</v>
      </c>
      <c r="E20" s="32" t="s">
        <v>12</v>
      </c>
      <c r="F20" s="13">
        <v>0</v>
      </c>
      <c r="G20" s="12" t="str">
        <f t="shared" si="0"/>
        <v>0.00/km</v>
      </c>
      <c r="H20" s="13">
        <f t="shared" si="1"/>
        <v>0</v>
      </c>
      <c r="I20" s="13">
        <f>F20-INDEX($F$5:$F$36,MATCH(D20,$D$5:$D$36,0))</f>
        <v>0</v>
      </c>
    </row>
    <row r="21" spans="1:9" ht="15" customHeight="1">
      <c r="A21" s="12">
        <v>17</v>
      </c>
      <c r="B21" s="47" t="s">
        <v>40</v>
      </c>
      <c r="C21" s="44"/>
      <c r="D21" s="12" t="s">
        <v>16</v>
      </c>
      <c r="E21" s="32" t="s">
        <v>59</v>
      </c>
      <c r="F21" s="13">
        <v>0</v>
      </c>
      <c r="G21" s="12" t="str">
        <f t="shared" si="0"/>
        <v>0.00/km</v>
      </c>
      <c r="H21" s="13">
        <f t="shared" si="1"/>
        <v>0</v>
      </c>
      <c r="I21" s="13">
        <f>F21-INDEX($F$5:$F$36,MATCH(D21,$D$5:$D$36,0))</f>
        <v>0</v>
      </c>
    </row>
    <row r="22" spans="1:9" ht="15" customHeight="1">
      <c r="A22" s="12">
        <v>18</v>
      </c>
      <c r="B22" s="47" t="s">
        <v>41</v>
      </c>
      <c r="C22" s="44"/>
      <c r="D22" s="12" t="s">
        <v>15</v>
      </c>
      <c r="E22" s="32" t="s">
        <v>59</v>
      </c>
      <c r="F22" s="13">
        <v>0</v>
      </c>
      <c r="G22" s="12" t="str">
        <f aca="true" t="shared" si="2" ref="G22:G32">TEXT(INT((HOUR(F22)*3600+MINUTE(F22)*60+SECOND(F22))/$I$3/60),"0")&amp;"."&amp;TEXT(MOD((HOUR(F22)*3600+MINUTE(F22)*60+SECOND(F22))/$I$3,60),"00")&amp;"/km"</f>
        <v>0.00/km</v>
      </c>
      <c r="H22" s="13">
        <f aca="true" t="shared" si="3" ref="H22:H34">F22-$F$5</f>
        <v>0</v>
      </c>
      <c r="I22" s="13">
        <f>F22-INDEX($F$5:$F$36,MATCH(D22,$D$5:$D$36,0))</f>
        <v>0</v>
      </c>
    </row>
    <row r="23" spans="1:9" ht="15" customHeight="1">
      <c r="A23" s="12">
        <v>19</v>
      </c>
      <c r="B23" s="47" t="s">
        <v>42</v>
      </c>
      <c r="C23" s="44"/>
      <c r="D23" s="12" t="s">
        <v>18</v>
      </c>
      <c r="E23" s="32" t="s">
        <v>43</v>
      </c>
      <c r="F23" s="13">
        <v>0</v>
      </c>
      <c r="G23" s="12" t="str">
        <f t="shared" si="2"/>
        <v>0.00/km</v>
      </c>
      <c r="H23" s="13">
        <f t="shared" si="3"/>
        <v>0</v>
      </c>
      <c r="I23" s="13">
        <f>F23-INDEX($F$5:$F$36,MATCH(D23,$D$5:$D$36,0))</f>
        <v>0</v>
      </c>
    </row>
    <row r="24" spans="1:9" ht="15" customHeight="1">
      <c r="A24" s="12">
        <v>20</v>
      </c>
      <c r="B24" s="47" t="s">
        <v>44</v>
      </c>
      <c r="C24" s="44"/>
      <c r="D24" s="12" t="s">
        <v>15</v>
      </c>
      <c r="E24" s="32" t="s">
        <v>11</v>
      </c>
      <c r="F24" s="13">
        <v>0</v>
      </c>
      <c r="G24" s="12" t="str">
        <f t="shared" si="2"/>
        <v>0.00/km</v>
      </c>
      <c r="H24" s="13">
        <f t="shared" si="3"/>
        <v>0</v>
      </c>
      <c r="I24" s="13">
        <f>F24-INDEX($F$5:$F$36,MATCH(D24,$D$5:$D$36,0))</f>
        <v>0</v>
      </c>
    </row>
    <row r="25" spans="1:9" ht="15" customHeight="1">
      <c r="A25" s="12">
        <v>21</v>
      </c>
      <c r="B25" s="47" t="s">
        <v>45</v>
      </c>
      <c r="C25" s="44"/>
      <c r="D25" s="12" t="s">
        <v>17</v>
      </c>
      <c r="E25" s="32" t="s">
        <v>59</v>
      </c>
      <c r="F25" s="13">
        <v>0</v>
      </c>
      <c r="G25" s="12" t="str">
        <f t="shared" si="2"/>
        <v>0.00/km</v>
      </c>
      <c r="H25" s="13">
        <f t="shared" si="3"/>
        <v>0</v>
      </c>
      <c r="I25" s="13">
        <f>F25-INDEX($F$5:$F$36,MATCH(D25,$D$5:$D$36,0))</f>
        <v>0</v>
      </c>
    </row>
    <row r="26" spans="1:9" ht="15" customHeight="1">
      <c r="A26" s="12">
        <v>22</v>
      </c>
      <c r="B26" s="47" t="s">
        <v>46</v>
      </c>
      <c r="C26" s="44"/>
      <c r="D26" s="12" t="s">
        <v>22</v>
      </c>
      <c r="E26" s="32" t="s">
        <v>59</v>
      </c>
      <c r="F26" s="13">
        <v>0</v>
      </c>
      <c r="G26" s="12" t="str">
        <f t="shared" si="2"/>
        <v>0.00/km</v>
      </c>
      <c r="H26" s="13">
        <f t="shared" si="3"/>
        <v>0</v>
      </c>
      <c r="I26" s="13">
        <f>F26-INDEX($F$5:$F$36,MATCH(D26,$D$5:$D$36,0))</f>
        <v>0</v>
      </c>
    </row>
    <row r="27" spans="1:9" ht="15" customHeight="1">
      <c r="A27" s="12">
        <v>23</v>
      </c>
      <c r="B27" s="47" t="s">
        <v>47</v>
      </c>
      <c r="C27" s="44"/>
      <c r="D27" s="12" t="s">
        <v>16</v>
      </c>
      <c r="E27" s="32" t="s">
        <v>59</v>
      </c>
      <c r="F27" s="13">
        <v>0</v>
      </c>
      <c r="G27" s="12" t="str">
        <f t="shared" si="2"/>
        <v>0.00/km</v>
      </c>
      <c r="H27" s="13">
        <f t="shared" si="3"/>
        <v>0</v>
      </c>
      <c r="I27" s="13">
        <f>F27-INDEX($F$5:$F$36,MATCH(D27,$D$5:$D$36,0))</f>
        <v>0</v>
      </c>
    </row>
    <row r="28" spans="1:9" ht="15" customHeight="1">
      <c r="A28" s="12">
        <v>24</v>
      </c>
      <c r="B28" s="47" t="s">
        <v>48</v>
      </c>
      <c r="C28" s="44"/>
      <c r="D28" s="12" t="s">
        <v>18</v>
      </c>
      <c r="E28" s="32" t="s">
        <v>43</v>
      </c>
      <c r="F28" s="13">
        <v>0</v>
      </c>
      <c r="G28" s="12" t="str">
        <f t="shared" si="2"/>
        <v>0.00/km</v>
      </c>
      <c r="H28" s="13">
        <f t="shared" si="3"/>
        <v>0</v>
      </c>
      <c r="I28" s="13">
        <f>F28-INDEX($F$5:$F$36,MATCH(D28,$D$5:$D$36,0))</f>
        <v>0</v>
      </c>
    </row>
    <row r="29" spans="1:9" ht="15" customHeight="1">
      <c r="A29" s="12">
        <v>25</v>
      </c>
      <c r="B29" s="47" t="s">
        <v>49</v>
      </c>
      <c r="C29" s="44"/>
      <c r="D29" s="12" t="s">
        <v>18</v>
      </c>
      <c r="E29" s="32" t="s">
        <v>13</v>
      </c>
      <c r="F29" s="13">
        <v>0</v>
      </c>
      <c r="G29" s="12" t="str">
        <f t="shared" si="2"/>
        <v>0.00/km</v>
      </c>
      <c r="H29" s="13">
        <f t="shared" si="3"/>
        <v>0</v>
      </c>
      <c r="I29" s="13">
        <f>F29-INDEX($F$5:$F$36,MATCH(D29,$D$5:$D$36,0))</f>
        <v>0</v>
      </c>
    </row>
    <row r="30" spans="1:9" ht="15" customHeight="1">
      <c r="A30" s="12">
        <v>26</v>
      </c>
      <c r="B30" s="47" t="s">
        <v>50</v>
      </c>
      <c r="C30" s="44"/>
      <c r="D30" s="12" t="s">
        <v>20</v>
      </c>
      <c r="E30" s="32" t="s">
        <v>14</v>
      </c>
      <c r="F30" s="13">
        <v>0</v>
      </c>
      <c r="G30" s="12" t="str">
        <f t="shared" si="2"/>
        <v>0.00/km</v>
      </c>
      <c r="H30" s="13">
        <f t="shared" si="3"/>
        <v>0</v>
      </c>
      <c r="I30" s="13">
        <f>F30-INDEX($F$5:$F$36,MATCH(D30,$D$5:$D$36,0))</f>
        <v>0</v>
      </c>
    </row>
    <row r="31" spans="1:9" ht="15" customHeight="1">
      <c r="A31" s="12">
        <v>27</v>
      </c>
      <c r="B31" s="47" t="s">
        <v>51</v>
      </c>
      <c r="C31" s="44"/>
      <c r="D31" s="12" t="s">
        <v>18</v>
      </c>
      <c r="E31" s="32" t="s">
        <v>61</v>
      </c>
      <c r="F31" s="13">
        <v>0</v>
      </c>
      <c r="G31" s="12" t="str">
        <f t="shared" si="2"/>
        <v>0.00/km</v>
      </c>
      <c r="H31" s="13">
        <f t="shared" si="3"/>
        <v>0</v>
      </c>
      <c r="I31" s="13">
        <f>F31-INDEX($F$5:$F$36,MATCH(D31,$D$5:$D$36,0))</f>
        <v>0</v>
      </c>
    </row>
    <row r="32" spans="1:9" ht="15" customHeight="1">
      <c r="A32" s="12">
        <v>28</v>
      </c>
      <c r="B32" s="47" t="s">
        <v>52</v>
      </c>
      <c r="C32" s="44"/>
      <c r="D32" s="12" t="s">
        <v>23</v>
      </c>
      <c r="E32" s="32" t="s">
        <v>61</v>
      </c>
      <c r="F32" s="13">
        <v>0</v>
      </c>
      <c r="G32" s="12" t="str">
        <f t="shared" si="2"/>
        <v>0.00/km</v>
      </c>
      <c r="H32" s="13">
        <f t="shared" si="3"/>
        <v>0</v>
      </c>
      <c r="I32" s="13">
        <f>F32-INDEX($F$5:$F$36,MATCH(D32,$D$5:$D$36,0))</f>
        <v>0</v>
      </c>
    </row>
    <row r="33" spans="1:9" ht="15" customHeight="1">
      <c r="A33" s="12">
        <v>29</v>
      </c>
      <c r="B33" s="47" t="s">
        <v>53</v>
      </c>
      <c r="C33" s="44"/>
      <c r="D33" s="12" t="s">
        <v>21</v>
      </c>
      <c r="E33" s="32" t="s">
        <v>59</v>
      </c>
      <c r="F33" s="13">
        <v>0</v>
      </c>
      <c r="G33" s="12" t="str">
        <f>TEXT(INT((HOUR(F33)*3600+MINUTE(F33)*60+SECOND(F33))/$I$3/60),"0")&amp;"."&amp;TEXT(MOD((HOUR(F33)*3600+MINUTE(F33)*60+SECOND(F33))/$I$3,60),"00")&amp;"/km"</f>
        <v>0.00/km</v>
      </c>
      <c r="H33" s="13">
        <f>F33-$F$5</f>
        <v>0</v>
      </c>
      <c r="I33" s="13">
        <f>F33-INDEX($F$5:$F$36,MATCH(D33,$D$5:$D$36,0))</f>
        <v>0</v>
      </c>
    </row>
    <row r="34" spans="1:9" ht="15" customHeight="1">
      <c r="A34" s="12">
        <v>30</v>
      </c>
      <c r="B34" s="47" t="s">
        <v>54</v>
      </c>
      <c r="C34" s="44"/>
      <c r="D34" s="12" t="s">
        <v>18</v>
      </c>
      <c r="E34" s="32" t="s">
        <v>60</v>
      </c>
      <c r="F34" s="13">
        <v>0</v>
      </c>
      <c r="G34" s="12" t="str">
        <f>TEXT(INT((HOUR(F34)*3600+MINUTE(F34)*60+SECOND(F34))/$I$3/60),"0")&amp;"."&amp;TEXT(MOD((HOUR(F34)*3600+MINUTE(F34)*60+SECOND(F34))/$I$3,60),"00")&amp;"/km"</f>
        <v>0.00/km</v>
      </c>
      <c r="H34" s="13">
        <f>F34-$F$5</f>
        <v>0</v>
      </c>
      <c r="I34" s="13">
        <f>F34-INDEX($F$5:$F$36,MATCH(D34,$D$5:$D$36,0))</f>
        <v>0</v>
      </c>
    </row>
    <row r="35" spans="1:9" ht="15" customHeight="1">
      <c r="A35" s="12">
        <v>31</v>
      </c>
      <c r="B35" s="47" t="s">
        <v>55</v>
      </c>
      <c r="C35" s="44"/>
      <c r="D35" s="12" t="s">
        <v>18</v>
      </c>
      <c r="E35" s="32" t="s">
        <v>64</v>
      </c>
      <c r="F35" s="13">
        <v>0</v>
      </c>
      <c r="G35" s="12" t="str">
        <f>TEXT(INT((HOUR(F35)*3600+MINUTE(F35)*60+SECOND(F35))/$I$3/60),"0")&amp;"."&amp;TEXT(MOD((HOUR(F35)*3600+MINUTE(F35)*60+SECOND(F35))/$I$3,60),"00")&amp;"/km"</f>
        <v>0.00/km</v>
      </c>
      <c r="H35" s="13">
        <f>F35-$F$5</f>
        <v>0</v>
      </c>
      <c r="I35" s="13">
        <f>F35-INDEX($F$5:$F$36,MATCH(D35,$D$5:$D$36,0))</f>
        <v>0</v>
      </c>
    </row>
    <row r="36" spans="1:9" ht="15" customHeight="1">
      <c r="A36" s="19">
        <v>32</v>
      </c>
      <c r="B36" s="48" t="s">
        <v>56</v>
      </c>
      <c r="C36" s="45"/>
      <c r="D36" s="19" t="s">
        <v>20</v>
      </c>
      <c r="E36" s="33" t="s">
        <v>60</v>
      </c>
      <c r="F36" s="20">
        <v>0</v>
      </c>
      <c r="G36" s="19" t="str">
        <f>TEXT(INT((HOUR(F36)*3600+MINUTE(F36)*60+SECOND(F36))/$I$3/60),"0")&amp;"."&amp;TEXT(MOD((HOUR(F36)*3600+MINUTE(F36)*60+SECOND(F36))/$I$3,60),"00")&amp;"/km"</f>
        <v>0.00/km</v>
      </c>
      <c r="H36" s="20">
        <f>F36-$F$5</f>
        <v>0</v>
      </c>
      <c r="I36" s="20">
        <f>F36-INDEX($F$5:$F$36,MATCH(D36,$D$5:$D$36,0))</f>
        <v>0</v>
      </c>
    </row>
  </sheetData>
  <sheetProtection/>
  <autoFilter ref="A4:I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Trail dei Monti Lepini</v>
      </c>
      <c r="B1" s="40"/>
      <c r="C1" s="41"/>
    </row>
    <row r="2" spans="1:3" ht="24" customHeight="1">
      <c r="A2" s="37" t="str">
        <f>Individuale!A2</f>
        <v>1ª edizione</v>
      </c>
      <c r="B2" s="37"/>
      <c r="C2" s="37"/>
    </row>
    <row r="3" spans="1:3" ht="24" customHeight="1">
      <c r="A3" s="42" t="str">
        <f>Individuale!A3</f>
        <v>Segni (Roma) Italia - Domenica 16/10/2016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59</v>
      </c>
      <c r="C5" s="34">
        <v>7</v>
      </c>
    </row>
    <row r="6" spans="1:3" ht="15" customHeight="1">
      <c r="A6" s="21">
        <v>2</v>
      </c>
      <c r="B6" s="22" t="s">
        <v>61</v>
      </c>
      <c r="C6" s="29">
        <v>5</v>
      </c>
    </row>
    <row r="7" spans="1:3" ht="15" customHeight="1">
      <c r="A7" s="21">
        <v>3</v>
      </c>
      <c r="B7" s="22" t="s">
        <v>12</v>
      </c>
      <c r="C7" s="29">
        <v>4</v>
      </c>
    </row>
    <row r="8" spans="1:3" ht="15" customHeight="1">
      <c r="A8" s="21">
        <v>4</v>
      </c>
      <c r="B8" s="22" t="s">
        <v>64</v>
      </c>
      <c r="C8" s="29">
        <v>3</v>
      </c>
    </row>
    <row r="9" spans="1:3" ht="15" customHeight="1">
      <c r="A9" s="21">
        <v>5</v>
      </c>
      <c r="B9" s="22" t="s">
        <v>63</v>
      </c>
      <c r="C9" s="29">
        <v>2</v>
      </c>
    </row>
    <row r="10" spans="1:3" ht="15" customHeight="1">
      <c r="A10" s="21">
        <v>6</v>
      </c>
      <c r="B10" s="22" t="s">
        <v>60</v>
      </c>
      <c r="C10" s="29">
        <v>2</v>
      </c>
    </row>
    <row r="11" spans="1:3" ht="15" customHeight="1">
      <c r="A11" s="21">
        <v>7</v>
      </c>
      <c r="B11" s="22" t="s">
        <v>58</v>
      </c>
      <c r="C11" s="29">
        <v>2</v>
      </c>
    </row>
    <row r="12" spans="1:3" ht="15" customHeight="1">
      <c r="A12" s="21">
        <v>8</v>
      </c>
      <c r="B12" s="22" t="s">
        <v>43</v>
      </c>
      <c r="C12" s="29">
        <v>2</v>
      </c>
    </row>
    <row r="13" spans="1:3" ht="15" customHeight="1">
      <c r="A13" s="21">
        <v>9</v>
      </c>
      <c r="B13" s="22" t="s">
        <v>62</v>
      </c>
      <c r="C13" s="29">
        <v>1</v>
      </c>
    </row>
    <row r="14" spans="1:3" ht="15" customHeight="1">
      <c r="A14" s="27">
        <v>10</v>
      </c>
      <c r="B14" s="28" t="s">
        <v>11</v>
      </c>
      <c r="C14" s="35">
        <v>1</v>
      </c>
    </row>
    <row r="15" spans="1:3" ht="15" customHeight="1">
      <c r="A15" s="21">
        <v>11</v>
      </c>
      <c r="B15" s="22" t="s">
        <v>13</v>
      </c>
      <c r="C15" s="29">
        <v>1</v>
      </c>
    </row>
    <row r="16" spans="1:3" ht="15" customHeight="1">
      <c r="A16" s="21">
        <v>12</v>
      </c>
      <c r="B16" s="22" t="s">
        <v>14</v>
      </c>
      <c r="C16" s="29">
        <v>1</v>
      </c>
    </row>
    <row r="17" spans="1:3" ht="15" customHeight="1">
      <c r="A17" s="23">
        <v>13</v>
      </c>
      <c r="B17" s="24" t="s">
        <v>57</v>
      </c>
      <c r="C17" s="30">
        <v>1</v>
      </c>
    </row>
    <row r="18" ht="12.75">
      <c r="C18" s="2">
        <f>SUM(C5:C17)</f>
        <v>32</v>
      </c>
    </row>
  </sheetData>
  <sheetProtection/>
  <autoFilter ref="A4:C5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2016-10-20T14:01:38Z</dcterms:modified>
  <cp:category/>
  <cp:version/>
  <cp:contentType/>
  <cp:contentStatus/>
</cp:coreProperties>
</file>