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<sst xmlns="http://schemas.openxmlformats.org/spreadsheetml/2006/main" count="207" uniqueCount="134">
  <si>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</si>
  <si>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</si>
  <si>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</si>
  <si>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</si>
  <si>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</si>
  <si>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</si>
  <si>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</si>
  <si>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</si>
  <si>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</si>
  <si>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</si>
  <si>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</si>
  <si>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</si>
  <si>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</si>
  <si>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</si>
  <si>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</si>
  <si>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</si>
  <si>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</si>
  <si>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</si>
  <si>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</si>
  <si>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</si>
  <si>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</si>
  <si>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</si>
  <si>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</si>
  <si>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</si>
  <si>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</si>
  <si>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</si>
  <si>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</si>
  <si>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</si>
  <si>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</si>
  <si>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</si>
  <si>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</si>
  <si>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</si>
  <si>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</si>
  <si>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</si>
  <si>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</si>
  <si>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</si>
  <si>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</si>
  <si>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</si>
  <si>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</si>
  <si>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</si>
  <si>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</si>
  <si>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</si>
  <si>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</si>
  <si>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</si>
  <si>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</si>
  <si>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</si>
  <si>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</si>
  <si>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</si>
  <si>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</si>
  <si>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</si>
  <si>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</si>
  <si>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</si>
  <si>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</si>
  <si>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A.S.D. PODISTICA SOLIDARIETA'</t>
  </si>
  <si>
    <t>LBM SPORT TEAM</t>
  </si>
  <si>
    <t>RUNCARD</t>
  </si>
  <si>
    <t>AMATORI PODISTICA TERNI</t>
  </si>
  <si>
    <t>SM35</t>
  </si>
  <si>
    <t>SM</t>
  </si>
  <si>
    <t>SM40</t>
  </si>
  <si>
    <t>SM50</t>
  </si>
  <si>
    <t>SM45</t>
  </si>
  <si>
    <t>S.S. LAZIO ATLETICA LEGGERA</t>
  </si>
  <si>
    <t>G.S. CAT SPORT ROMA</t>
  </si>
  <si>
    <t>SM55</t>
  </si>
  <si>
    <t>SF45</t>
  </si>
  <si>
    <t>SM60</t>
  </si>
  <si>
    <t>SF50</t>
  </si>
  <si>
    <t>G.S. POD. PRENESTE</t>
  </si>
  <si>
    <t>FORHANS TEAM</t>
  </si>
  <si>
    <t>SF55</t>
  </si>
  <si>
    <t>SF65</t>
  </si>
  <si>
    <t>A.S.D. RUNNING EVOLUTION</t>
  </si>
  <si>
    <t>VALERI LUCIANO</t>
  </si>
  <si>
    <t>A.S.D. RUNNERS RIETI TOUR</t>
  </si>
  <si>
    <t>FRANCICA LUCA</t>
  </si>
  <si>
    <t>ZERVOS THI KIM THU</t>
  </si>
  <si>
    <t>A.S.D. ATLETICA VITA</t>
  </si>
  <si>
    <t>CIOCCHETTI SILVANA</t>
  </si>
  <si>
    <t>4ª edizione</t>
  </si>
  <si>
    <t>SABINA MARATHON CLUB</t>
  </si>
  <si>
    <t>A.S.D. ATLETICA ZAGAROLO</t>
  </si>
  <si>
    <t>Venerdì 08/12/2017</t>
  </si>
  <si>
    <t>A.S.D. RINCORRO</t>
  </si>
  <si>
    <t>Anguillara Sabazia (RM) Italia</t>
  </si>
  <si>
    <t>APERDIFIATO</t>
  </si>
  <si>
    <t>Maratona Città di Rieti</t>
  </si>
  <si>
    <t>MERLUZZO MATTEO</t>
  </si>
  <si>
    <t>O.R.S.T. 2.0</t>
  </si>
  <si>
    <t>MARCELLI PIETRO</t>
  </si>
  <si>
    <t>SORA RUNNERS CLUB</t>
  </si>
  <si>
    <t>RANIERI FEDERICO</t>
  </si>
  <si>
    <t>LESTI LINO</t>
  </si>
  <si>
    <t>ASD G.P. MONTORIO</t>
  </si>
  <si>
    <t>GIORGETTI CLAUDIO</t>
  </si>
  <si>
    <t>GIORDANO QUINTINO</t>
  </si>
  <si>
    <t>MOSTARDA SERGIO</t>
  </si>
  <si>
    <t>DI NICOLA GIOVANNI</t>
  </si>
  <si>
    <t>RUNNERS TORDINO</t>
  </si>
  <si>
    <t>CAROSATI MARCO</t>
  </si>
  <si>
    <t>SARDO FABRIZIO</t>
  </si>
  <si>
    <t>CINELLI MARCO</t>
  </si>
  <si>
    <t>GENTILI GIANLUCA ALBERTO</t>
  </si>
  <si>
    <t>SDS</t>
  </si>
  <si>
    <t>REALI GABRIELE</t>
  </si>
  <si>
    <t>ATLETICA AVIS PERUGIA</t>
  </si>
  <si>
    <t>LEONETTI FABIO</t>
  </si>
  <si>
    <t>DI BARTOLOMEO DINO</t>
  </si>
  <si>
    <t>MARCELLINI MARCELLO</t>
  </si>
  <si>
    <t>SAVINI DANIELE</t>
  </si>
  <si>
    <t>A.S.D. TOCCO RUNNER</t>
  </si>
  <si>
    <t>MASSARO ELISABETTA</t>
  </si>
  <si>
    <t>GIORDANO LORENZO</t>
  </si>
  <si>
    <t>LORENZONI STEFANO</t>
  </si>
  <si>
    <t>TOMBOLESI MARCO</t>
  </si>
  <si>
    <t>ANGELONI PATRIZIA</t>
  </si>
  <si>
    <t>PERELLI FABRIZIO</t>
  </si>
  <si>
    <t>SERGNESE ENRICO</t>
  </si>
  <si>
    <t>A.S.D. AVIS TERNI</t>
  </si>
  <si>
    <t>CIOGLI FRANCESCO</t>
  </si>
  <si>
    <t>PAPPADA' ROBERTA</t>
  </si>
  <si>
    <t>BISONNI ROBERTO</t>
  </si>
  <si>
    <t>DI GARBO SANTI</t>
  </si>
  <si>
    <t>FOIANESI ROSSANO</t>
  </si>
  <si>
    <t>SUBBIANO MARATHON</t>
  </si>
  <si>
    <t>PITOLLI CLAUDIO</t>
  </si>
  <si>
    <t>DOMENICONI LUCA</t>
  </si>
  <si>
    <t>GALIENI SILVESTRO</t>
  </si>
  <si>
    <t>DI TOMMASO ELDA</t>
  </si>
  <si>
    <t>COCCIOLI MAURIZIO</t>
  </si>
  <si>
    <t>MORCIANO FABRIZIO</t>
  </si>
  <si>
    <t>VECCHI GRAZIA</t>
  </si>
  <si>
    <t>A.S.D. PODISTICA OSTIA</t>
  </si>
  <si>
    <t>PROIETTI EMILIANO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</si>
</sst>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31" fillId="56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54" fillId="57" borderId="53" xfId="0" applyFont="1" applyFill="1" applyBorder="1" applyAlignment="1">
      <alignment vertical="center"/>
    </xf>
    <xf numFmtId="0" fontId="54" fillId="57" borderId="57" xfId="0" applyFont="1" applyFill="1" applyBorder="1" applyAlignment="1">
      <alignment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86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79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84</v>
      </c>
      <c r="C3" s="12"/>
      <c r="D3" s="13"/>
      <c r="E3" s="12" t="s">
        <v>82</v>
      </c>
      <c r="F3" s="13"/>
      <c r="G3" s="12"/>
      <c r="H3" s="13" t="s">
        <v>0</v>
      </c>
      <c r="I3" s="14">
        <v>21.097</v>
      </c>
    </row>
    <row r="4" spans="1:9" ht="24" customHeight="1">
      <c r="A4" s="34" t="s">
        <v>1</v>
      </c>
      <c r="B4" s="67" t="s">
        <v>2</v>
      </c>
      <c r="C4" s="71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68" t="s">
        <v>87</v>
      </c>
      <c r="C5" s="72"/>
      <c r="D5" s="7" t="s">
        <v>58</v>
      </c>
      <c r="E5" s="45" t="s">
        <v>88</v>
      </c>
      <c r="F5" s="27">
        <v>0.055324074074074074</v>
      </c>
      <c r="G5" s="7" t="str">
        <f aca="true" t="shared" si="0" ref="G5:G36">TEXT(INT((HOUR(F5)*3600+MINUTE(F5)*60+SECOND(F5))/$I$3/60),"0")&amp;"."&amp;TEXT(MOD((HOUR(F5)*3600+MINUTE(F5)*60+SECOND(F5))/$I$3,60),"00")&amp;"/km"</f>
        <v>3.47/km</v>
      </c>
      <c r="H5" s="27">
        <f aca="true" t="shared" si="1" ref="H5:H36">F5-$F$5</f>
        <v>0</v>
      </c>
      <c r="I5" s="8">
        <f>F5-INDEX($F$5:$F$45,MATCH(D5,$D$5:$D$45,0))</f>
        <v>0</v>
      </c>
    </row>
    <row r="6" spans="1:9" s="2" customFormat="1" ht="18" customHeight="1">
      <c r="A6" s="21" t="s">
        <v>13</v>
      </c>
      <c r="B6" s="69" t="s">
        <v>89</v>
      </c>
      <c r="C6" s="73"/>
      <c r="D6" s="22" t="s">
        <v>59</v>
      </c>
      <c r="E6" s="44" t="s">
        <v>90</v>
      </c>
      <c r="F6" s="28">
        <v>0.057743055555555554</v>
      </c>
      <c r="G6" s="22" t="str">
        <f t="shared" si="0"/>
        <v>3.56/km</v>
      </c>
      <c r="H6" s="28">
        <f t="shared" si="1"/>
        <v>0.0024189814814814803</v>
      </c>
      <c r="I6" s="23">
        <f>F6-INDEX($F$5:$F$45,MATCH(D6,$D$5:$D$45,0))</f>
        <v>0</v>
      </c>
    </row>
    <row r="7" spans="1:9" s="2" customFormat="1" ht="18" customHeight="1">
      <c r="A7" s="21" t="s">
        <v>14</v>
      </c>
      <c r="B7" s="69" t="s">
        <v>91</v>
      </c>
      <c r="C7" s="73"/>
      <c r="D7" s="22" t="s">
        <v>57</v>
      </c>
      <c r="E7" s="44" t="s">
        <v>83</v>
      </c>
      <c r="F7" s="28">
        <v>0.05793981481481481</v>
      </c>
      <c r="G7" s="22" t="str">
        <f t="shared" si="0"/>
        <v>3.57/km</v>
      </c>
      <c r="H7" s="28">
        <f t="shared" si="1"/>
        <v>0.002615740740740738</v>
      </c>
      <c r="I7" s="23">
        <f>F7-INDEX($F$5:$F$45,MATCH(D7,$D$5:$D$45,0))</f>
        <v>0</v>
      </c>
    </row>
    <row r="8" spans="1:9" s="2" customFormat="1" ht="18" customHeight="1">
      <c r="A8" s="21" t="s">
        <v>15</v>
      </c>
      <c r="B8" s="69" t="s">
        <v>92</v>
      </c>
      <c r="C8" s="73"/>
      <c r="D8" s="22" t="s">
        <v>61</v>
      </c>
      <c r="E8" s="44" t="s">
        <v>93</v>
      </c>
      <c r="F8" s="28">
        <v>0.05828703703703703</v>
      </c>
      <c r="G8" s="22" t="str">
        <f t="shared" si="0"/>
        <v>3.59/km</v>
      </c>
      <c r="H8" s="28">
        <f t="shared" si="1"/>
        <v>0.002962962962962959</v>
      </c>
      <c r="I8" s="23">
        <f>F8-INDEX($F$5:$F$45,MATCH(D8,$D$5:$D$45,0))</f>
        <v>0</v>
      </c>
    </row>
    <row r="9" spans="1:9" s="2" customFormat="1" ht="18" customHeight="1">
      <c r="A9" s="21" t="s">
        <v>16</v>
      </c>
      <c r="B9" s="69" t="s">
        <v>94</v>
      </c>
      <c r="C9" s="73"/>
      <c r="D9" s="22" t="s">
        <v>64</v>
      </c>
      <c r="E9" s="44" t="s">
        <v>56</v>
      </c>
      <c r="F9" s="28">
        <v>0.05943287037037037</v>
      </c>
      <c r="G9" s="22" t="str">
        <f t="shared" si="0"/>
        <v>4.03/km</v>
      </c>
      <c r="H9" s="28">
        <f t="shared" si="1"/>
        <v>0.004108796296296298</v>
      </c>
      <c r="I9" s="23">
        <f>F9-INDEX($F$5:$F$45,MATCH(D9,$D$5:$D$45,0))</f>
        <v>0</v>
      </c>
    </row>
    <row r="10" spans="1:9" s="2" customFormat="1" ht="18" customHeight="1">
      <c r="A10" s="21" t="s">
        <v>17</v>
      </c>
      <c r="B10" s="69" t="s">
        <v>73</v>
      </c>
      <c r="C10" s="73"/>
      <c r="D10" s="22" t="s">
        <v>66</v>
      </c>
      <c r="E10" s="44" t="s">
        <v>68</v>
      </c>
      <c r="F10" s="28">
        <v>0.06052083333333333</v>
      </c>
      <c r="G10" s="22" t="str">
        <f t="shared" si="0"/>
        <v>4.08/km</v>
      </c>
      <c r="H10" s="28">
        <f t="shared" si="1"/>
        <v>0.005196759259259255</v>
      </c>
      <c r="I10" s="23">
        <f>F10-INDEX($F$5:$F$45,MATCH(D10,$D$5:$D$45,0))</f>
        <v>0</v>
      </c>
    </row>
    <row r="11" spans="1:9" s="2" customFormat="1" ht="18" customHeight="1">
      <c r="A11" s="21" t="s">
        <v>18</v>
      </c>
      <c r="B11" s="69" t="s">
        <v>95</v>
      </c>
      <c r="C11" s="73"/>
      <c r="D11" s="22" t="s">
        <v>58</v>
      </c>
      <c r="E11" s="44" t="s">
        <v>55</v>
      </c>
      <c r="F11" s="28">
        <v>0.06226851851851852</v>
      </c>
      <c r="G11" s="22" t="str">
        <f t="shared" si="0"/>
        <v>4.15/km</v>
      </c>
      <c r="H11" s="28">
        <f t="shared" si="1"/>
        <v>0.0069444444444444475</v>
      </c>
      <c r="I11" s="23">
        <f>F11-INDEX($F$5:$F$45,MATCH(D11,$D$5:$D$45,0))</f>
        <v>0.0069444444444444475</v>
      </c>
    </row>
    <row r="12" spans="1:9" s="2" customFormat="1" ht="18" customHeight="1">
      <c r="A12" s="21" t="s">
        <v>19</v>
      </c>
      <c r="B12" s="69" t="s">
        <v>96</v>
      </c>
      <c r="C12" s="73"/>
      <c r="D12" s="22" t="s">
        <v>57</v>
      </c>
      <c r="E12" s="44" t="s">
        <v>55</v>
      </c>
      <c r="F12" s="28">
        <v>0.06462962962962963</v>
      </c>
      <c r="G12" s="22" t="str">
        <f t="shared" si="0"/>
        <v>4.25/km</v>
      </c>
      <c r="H12" s="28">
        <f t="shared" si="1"/>
        <v>0.00930555555555556</v>
      </c>
      <c r="I12" s="23">
        <f>F12-INDEX($F$5:$F$45,MATCH(D12,$D$5:$D$45,0))</f>
        <v>0.006689814814814822</v>
      </c>
    </row>
    <row r="13" spans="1:9" s="2" customFormat="1" ht="18" customHeight="1">
      <c r="A13" s="21" t="s">
        <v>20</v>
      </c>
      <c r="B13" s="69" t="s">
        <v>97</v>
      </c>
      <c r="C13" s="73"/>
      <c r="D13" s="22" t="s">
        <v>57</v>
      </c>
      <c r="E13" s="44" t="s">
        <v>98</v>
      </c>
      <c r="F13" s="28">
        <v>0.06491898148148148</v>
      </c>
      <c r="G13" s="22" t="str">
        <f t="shared" si="0"/>
        <v>4.26/km</v>
      </c>
      <c r="H13" s="28">
        <f t="shared" si="1"/>
        <v>0.009594907407407406</v>
      </c>
      <c r="I13" s="23">
        <f>F13-INDEX($F$5:$F$45,MATCH(D13,$D$5:$D$45,0))</f>
        <v>0.006979166666666668</v>
      </c>
    </row>
    <row r="14" spans="1:9" s="2" customFormat="1" ht="18" customHeight="1">
      <c r="A14" s="21" t="s">
        <v>21</v>
      </c>
      <c r="B14" s="69" t="s">
        <v>75</v>
      </c>
      <c r="C14" s="73"/>
      <c r="D14" s="22" t="s">
        <v>58</v>
      </c>
      <c r="E14" s="44" t="s">
        <v>54</v>
      </c>
      <c r="F14" s="28">
        <v>0.0649537037037037</v>
      </c>
      <c r="G14" s="22" t="str">
        <f t="shared" si="0"/>
        <v>4.26/km</v>
      </c>
      <c r="H14" s="28">
        <f t="shared" si="1"/>
        <v>0.00962962962962962</v>
      </c>
      <c r="I14" s="23">
        <f>F14-INDEX($F$5:$F$45,MATCH(D14,$D$5:$D$45,0))</f>
        <v>0.00962962962962962</v>
      </c>
    </row>
    <row r="15" spans="1:9" s="2" customFormat="1" ht="18" customHeight="1">
      <c r="A15" s="21" t="s">
        <v>22</v>
      </c>
      <c r="B15" s="69" t="s">
        <v>99</v>
      </c>
      <c r="C15" s="73"/>
      <c r="D15" s="22" t="s">
        <v>58</v>
      </c>
      <c r="E15" s="44" t="s">
        <v>85</v>
      </c>
      <c r="F15" s="28">
        <v>0.06524305555555555</v>
      </c>
      <c r="G15" s="22" t="str">
        <f t="shared" si="0"/>
        <v>4.27/km</v>
      </c>
      <c r="H15" s="28">
        <f t="shared" si="1"/>
        <v>0.00991898148148148</v>
      </c>
      <c r="I15" s="23">
        <f>F15-INDEX($F$5:$F$45,MATCH(D15,$D$5:$D$45,0))</f>
        <v>0.00991898148148148</v>
      </c>
    </row>
    <row r="16" spans="1:9" s="2" customFormat="1" ht="18" customHeight="1">
      <c r="A16" s="21" t="s">
        <v>23</v>
      </c>
      <c r="B16" s="69" t="s">
        <v>100</v>
      </c>
      <c r="C16" s="73"/>
      <c r="D16" s="22" t="s">
        <v>64</v>
      </c>
      <c r="E16" s="44" t="s">
        <v>62</v>
      </c>
      <c r="F16" s="28">
        <v>0.06569444444444444</v>
      </c>
      <c r="G16" s="22" t="str">
        <f t="shared" si="0"/>
        <v>4.29/km</v>
      </c>
      <c r="H16" s="28">
        <f t="shared" si="1"/>
        <v>0.01037037037037037</v>
      </c>
      <c r="I16" s="23">
        <f>F16-INDEX($F$5:$F$45,MATCH(D16,$D$5:$D$45,0))</f>
        <v>0.006261574074074072</v>
      </c>
    </row>
    <row r="17" spans="1:9" s="2" customFormat="1" ht="18" customHeight="1">
      <c r="A17" s="21" t="s">
        <v>24</v>
      </c>
      <c r="B17" s="69" t="s">
        <v>101</v>
      </c>
      <c r="C17" s="73"/>
      <c r="D17" s="22" t="s">
        <v>61</v>
      </c>
      <c r="E17" s="44" t="s">
        <v>81</v>
      </c>
      <c r="F17" s="28">
        <v>0.06666666666666667</v>
      </c>
      <c r="G17" s="22" t="str">
        <f t="shared" si="0"/>
        <v>4.33/km</v>
      </c>
      <c r="H17" s="28">
        <f t="shared" si="1"/>
        <v>0.011342592592592592</v>
      </c>
      <c r="I17" s="23">
        <f>F17-INDEX($F$5:$F$45,MATCH(D17,$D$5:$D$45,0))</f>
        <v>0.008379629629629633</v>
      </c>
    </row>
    <row r="18" spans="1:9" s="2" customFormat="1" ht="18" customHeight="1">
      <c r="A18" s="21" t="s">
        <v>25</v>
      </c>
      <c r="B18" s="69" t="s">
        <v>102</v>
      </c>
      <c r="C18" s="73"/>
      <c r="D18" s="22" t="s">
        <v>59</v>
      </c>
      <c r="E18" s="44" t="s">
        <v>103</v>
      </c>
      <c r="F18" s="28">
        <v>0.06709490740740741</v>
      </c>
      <c r="G18" s="22" t="str">
        <f t="shared" si="0"/>
        <v>4.35/km</v>
      </c>
      <c r="H18" s="28">
        <f t="shared" si="1"/>
        <v>0.011770833333333335</v>
      </c>
      <c r="I18" s="23">
        <f>F18-INDEX($F$5:$F$45,MATCH(D18,$D$5:$D$45,0))</f>
        <v>0.009351851851851854</v>
      </c>
    </row>
    <row r="19" spans="1:9" s="2" customFormat="1" ht="18" customHeight="1">
      <c r="A19" s="21" t="s">
        <v>26</v>
      </c>
      <c r="B19" s="69" t="s">
        <v>104</v>
      </c>
      <c r="C19" s="73"/>
      <c r="D19" s="22" t="s">
        <v>60</v>
      </c>
      <c r="E19" s="44" t="s">
        <v>105</v>
      </c>
      <c r="F19" s="28">
        <v>0.06833333333333334</v>
      </c>
      <c r="G19" s="22" t="str">
        <f t="shared" si="0"/>
        <v>4.40/km</v>
      </c>
      <c r="H19" s="28">
        <f t="shared" si="1"/>
        <v>0.013009259259259269</v>
      </c>
      <c r="I19" s="23">
        <f>F19-INDEX($F$5:$F$45,MATCH(D19,$D$5:$D$45,0))</f>
        <v>0</v>
      </c>
    </row>
    <row r="20" spans="1:9" s="2" customFormat="1" ht="18" customHeight="1">
      <c r="A20" s="21" t="s">
        <v>27</v>
      </c>
      <c r="B20" s="69" t="s">
        <v>106</v>
      </c>
      <c r="C20" s="73"/>
      <c r="D20" s="22" t="s">
        <v>61</v>
      </c>
      <c r="E20" s="44" t="s">
        <v>55</v>
      </c>
      <c r="F20" s="28">
        <v>0.06918981481481482</v>
      </c>
      <c r="G20" s="22" t="str">
        <f t="shared" si="0"/>
        <v>4.43/km</v>
      </c>
      <c r="H20" s="28">
        <f t="shared" si="1"/>
        <v>0.013865740740740741</v>
      </c>
      <c r="I20" s="23">
        <f>F20-INDEX($F$5:$F$45,MATCH(D20,$D$5:$D$45,0))</f>
        <v>0.010902777777777782</v>
      </c>
    </row>
    <row r="21" spans="1:9" ht="18" customHeight="1">
      <c r="A21" s="21" t="s">
        <v>28</v>
      </c>
      <c r="B21" s="69" t="s">
        <v>107</v>
      </c>
      <c r="C21" s="73"/>
      <c r="D21" s="22" t="s">
        <v>64</v>
      </c>
      <c r="E21" s="44" t="s">
        <v>98</v>
      </c>
      <c r="F21" s="28">
        <v>0.06939814814814814</v>
      </c>
      <c r="G21" s="22" t="str">
        <f t="shared" si="0"/>
        <v>4.44/km</v>
      </c>
      <c r="H21" s="28">
        <f t="shared" si="1"/>
        <v>0.014074074074074065</v>
      </c>
      <c r="I21" s="23">
        <f>F21-INDEX($F$5:$F$45,MATCH(D21,$D$5:$D$45,0))</f>
        <v>0.009965277777777767</v>
      </c>
    </row>
    <row r="22" spans="1:9" ht="18" customHeight="1">
      <c r="A22" s="21" t="s">
        <v>29</v>
      </c>
      <c r="B22" s="69" t="s">
        <v>108</v>
      </c>
      <c r="C22" s="73"/>
      <c r="D22" s="22" t="s">
        <v>64</v>
      </c>
      <c r="E22" s="44" t="s">
        <v>80</v>
      </c>
      <c r="F22" s="28">
        <v>0.07082175925925926</v>
      </c>
      <c r="G22" s="22" t="str">
        <f t="shared" si="0"/>
        <v>4.50/km</v>
      </c>
      <c r="H22" s="28">
        <f t="shared" si="1"/>
        <v>0.01549768518518519</v>
      </c>
      <c r="I22" s="23">
        <f>F22-INDEX($F$5:$F$45,MATCH(D22,$D$5:$D$45,0))</f>
        <v>0.011388888888888893</v>
      </c>
    </row>
    <row r="23" spans="1:9" ht="18" customHeight="1">
      <c r="A23" s="21" t="s">
        <v>30</v>
      </c>
      <c r="B23" s="69" t="s">
        <v>109</v>
      </c>
      <c r="C23" s="73"/>
      <c r="D23" s="22" t="s">
        <v>57</v>
      </c>
      <c r="E23" s="44" t="s">
        <v>110</v>
      </c>
      <c r="F23" s="28">
        <v>0.07125</v>
      </c>
      <c r="G23" s="22" t="str">
        <f t="shared" si="0"/>
        <v>4.52/km</v>
      </c>
      <c r="H23" s="28">
        <f t="shared" si="1"/>
        <v>0.01592592592592592</v>
      </c>
      <c r="I23" s="23">
        <f>F23-INDEX($F$5:$F$45,MATCH(D23,$D$5:$D$45,0))</f>
        <v>0.013310185185185182</v>
      </c>
    </row>
    <row r="24" spans="1:9" ht="18" customHeight="1">
      <c r="A24" s="21" t="s">
        <v>31</v>
      </c>
      <c r="B24" s="69" t="s">
        <v>111</v>
      </c>
      <c r="C24" s="73"/>
      <c r="D24" s="22" t="s">
        <v>65</v>
      </c>
      <c r="E24" s="44" t="s">
        <v>62</v>
      </c>
      <c r="F24" s="28">
        <v>0.0722337962962963</v>
      </c>
      <c r="G24" s="22" t="str">
        <f t="shared" si="0"/>
        <v>4.56/km</v>
      </c>
      <c r="H24" s="28">
        <f t="shared" si="1"/>
        <v>0.016909722222222222</v>
      </c>
      <c r="I24" s="23">
        <f>F24-INDEX($F$5:$F$45,MATCH(D24,$D$5:$D$45,0))</f>
        <v>0</v>
      </c>
    </row>
    <row r="25" spans="1:9" ht="18" customHeight="1">
      <c r="A25" s="21" t="s">
        <v>32</v>
      </c>
      <c r="B25" s="69" t="s">
        <v>112</v>
      </c>
      <c r="C25" s="73"/>
      <c r="D25" s="22" t="s">
        <v>57</v>
      </c>
      <c r="E25" s="44" t="s">
        <v>56</v>
      </c>
      <c r="F25" s="28">
        <v>0.07231481481481482</v>
      </c>
      <c r="G25" s="22" t="str">
        <f t="shared" si="0"/>
        <v>4.56/km</v>
      </c>
      <c r="H25" s="28">
        <f t="shared" si="1"/>
        <v>0.016990740740740744</v>
      </c>
      <c r="I25" s="23">
        <f>F25-INDEX($F$5:$F$45,MATCH(D25,$D$5:$D$45,0))</f>
        <v>0.014375000000000006</v>
      </c>
    </row>
    <row r="26" spans="1:9" ht="18" customHeight="1">
      <c r="A26" s="21" t="s">
        <v>33</v>
      </c>
      <c r="B26" s="69" t="s">
        <v>113</v>
      </c>
      <c r="C26" s="73"/>
      <c r="D26" s="22" t="s">
        <v>57</v>
      </c>
      <c r="E26" s="44" t="s">
        <v>55</v>
      </c>
      <c r="F26" s="28">
        <v>0.07287037037037036</v>
      </c>
      <c r="G26" s="22" t="str">
        <f t="shared" si="0"/>
        <v>4.58/km</v>
      </c>
      <c r="H26" s="28">
        <f t="shared" si="1"/>
        <v>0.01754629629629629</v>
      </c>
      <c r="I26" s="23">
        <f>F26-INDEX($F$5:$F$45,MATCH(D26,$D$5:$D$45,0))</f>
        <v>0.014930555555555551</v>
      </c>
    </row>
    <row r="27" spans="1:9" ht="18" customHeight="1">
      <c r="A27" s="21" t="s">
        <v>34</v>
      </c>
      <c r="B27" s="69" t="s">
        <v>114</v>
      </c>
      <c r="C27" s="73"/>
      <c r="D27" s="22" t="s">
        <v>64</v>
      </c>
      <c r="E27" s="44" t="s">
        <v>85</v>
      </c>
      <c r="F27" s="28">
        <v>0.07388888888888889</v>
      </c>
      <c r="G27" s="22" t="str">
        <f t="shared" si="0"/>
        <v>5.03/km</v>
      </c>
      <c r="H27" s="28">
        <f t="shared" si="1"/>
        <v>0.01856481481481482</v>
      </c>
      <c r="I27" s="23">
        <f>F27-INDEX($F$5:$F$45,MATCH(D27,$D$5:$D$45,0))</f>
        <v>0.01445601851851852</v>
      </c>
    </row>
    <row r="28" spans="1:9" ht="18" customHeight="1">
      <c r="A28" s="21" t="s">
        <v>35</v>
      </c>
      <c r="B28" s="69" t="s">
        <v>115</v>
      </c>
      <c r="C28" s="73"/>
      <c r="D28" s="22" t="s">
        <v>67</v>
      </c>
      <c r="E28" s="44" t="s">
        <v>98</v>
      </c>
      <c r="F28" s="28">
        <v>0.07449074074074075</v>
      </c>
      <c r="G28" s="22" t="str">
        <f t="shared" si="0"/>
        <v>5.05/km</v>
      </c>
      <c r="H28" s="28">
        <f t="shared" si="1"/>
        <v>0.019166666666666672</v>
      </c>
      <c r="I28" s="23">
        <f>F28-INDEX($F$5:$F$45,MATCH(D28,$D$5:$D$45,0))</f>
        <v>0</v>
      </c>
    </row>
    <row r="29" spans="1:9" ht="18" customHeight="1">
      <c r="A29" s="40" t="s">
        <v>36</v>
      </c>
      <c r="B29" s="75" t="s">
        <v>116</v>
      </c>
      <c r="C29" s="76"/>
      <c r="D29" s="41" t="s">
        <v>61</v>
      </c>
      <c r="E29" s="47" t="s">
        <v>53</v>
      </c>
      <c r="F29" s="42">
        <v>0.07493055555555556</v>
      </c>
      <c r="G29" s="41" t="str">
        <f t="shared" si="0"/>
        <v>5.07/km</v>
      </c>
      <c r="H29" s="42">
        <f t="shared" si="1"/>
        <v>0.01960648148148148</v>
      </c>
      <c r="I29" s="43">
        <f>F29-INDEX($F$5:$F$45,MATCH(D29,$D$5:$D$45,0))</f>
        <v>0.016643518518518523</v>
      </c>
    </row>
    <row r="30" spans="1:9" ht="18" customHeight="1">
      <c r="A30" s="21" t="s">
        <v>37</v>
      </c>
      <c r="B30" s="69" t="s">
        <v>117</v>
      </c>
      <c r="C30" s="73"/>
      <c r="D30" s="22" t="s">
        <v>64</v>
      </c>
      <c r="E30" s="44" t="s">
        <v>118</v>
      </c>
      <c r="F30" s="28">
        <v>0.07534722222222222</v>
      </c>
      <c r="G30" s="22" t="str">
        <f t="shared" si="0"/>
        <v>5.09/km</v>
      </c>
      <c r="H30" s="28">
        <f t="shared" si="1"/>
        <v>0.020023148148148144</v>
      </c>
      <c r="I30" s="23">
        <f>F30-INDEX($F$5:$F$45,MATCH(D30,$D$5:$D$45,0))</f>
        <v>0.015914351851851846</v>
      </c>
    </row>
    <row r="31" spans="1:9" ht="18" customHeight="1">
      <c r="A31" s="21" t="s">
        <v>38</v>
      </c>
      <c r="B31" s="69" t="s">
        <v>76</v>
      </c>
      <c r="C31" s="73"/>
      <c r="D31" s="22" t="s">
        <v>67</v>
      </c>
      <c r="E31" s="44" t="s">
        <v>69</v>
      </c>
      <c r="F31" s="28">
        <v>0.07714120370370371</v>
      </c>
      <c r="G31" s="22" t="str">
        <f t="shared" si="0"/>
        <v>5.16/km</v>
      </c>
      <c r="H31" s="28">
        <f t="shared" si="1"/>
        <v>0.021817129629629638</v>
      </c>
      <c r="I31" s="23">
        <f>F31-INDEX($F$5:$F$45,MATCH(D31,$D$5:$D$45,0))</f>
        <v>0.0026504629629629656</v>
      </c>
    </row>
    <row r="32" spans="1:9" ht="18" customHeight="1">
      <c r="A32" s="21" t="s">
        <v>39</v>
      </c>
      <c r="B32" s="69" t="s">
        <v>119</v>
      </c>
      <c r="C32" s="73"/>
      <c r="D32" s="22" t="s">
        <v>57</v>
      </c>
      <c r="E32" s="44" t="s">
        <v>56</v>
      </c>
      <c r="F32" s="28">
        <v>0.07766203703703704</v>
      </c>
      <c r="G32" s="22" t="str">
        <f t="shared" si="0"/>
        <v>5.18/km</v>
      </c>
      <c r="H32" s="28">
        <f t="shared" si="1"/>
        <v>0.02233796296296297</v>
      </c>
      <c r="I32" s="23">
        <f>F32-INDEX($F$5:$F$45,MATCH(D32,$D$5:$D$45,0))</f>
        <v>0.01972222222222223</v>
      </c>
    </row>
    <row r="33" spans="1:9" ht="18" customHeight="1">
      <c r="A33" s="21" t="s">
        <v>40</v>
      </c>
      <c r="B33" s="69" t="s">
        <v>120</v>
      </c>
      <c r="C33" s="73"/>
      <c r="D33" s="22" t="s">
        <v>65</v>
      </c>
      <c r="E33" s="44" t="s">
        <v>105</v>
      </c>
      <c r="F33" s="28">
        <v>0.0790625</v>
      </c>
      <c r="G33" s="22" t="str">
        <f t="shared" si="0"/>
        <v>5.24/km</v>
      </c>
      <c r="H33" s="28">
        <f t="shared" si="1"/>
        <v>0.02373842592592592</v>
      </c>
      <c r="I33" s="23">
        <f>F33-INDEX($F$5:$F$45,MATCH(D33,$D$5:$D$45,0))</f>
        <v>0.006828703703703698</v>
      </c>
    </row>
    <row r="34" spans="1:9" ht="18" customHeight="1">
      <c r="A34" s="21" t="s">
        <v>41</v>
      </c>
      <c r="B34" s="69" t="s">
        <v>121</v>
      </c>
      <c r="C34" s="73"/>
      <c r="D34" s="22" t="s">
        <v>64</v>
      </c>
      <c r="E34" s="44" t="s">
        <v>118</v>
      </c>
      <c r="F34" s="28">
        <v>0.07916666666666666</v>
      </c>
      <c r="G34" s="22" t="str">
        <f t="shared" si="0"/>
        <v>5.24/km</v>
      </c>
      <c r="H34" s="28">
        <f t="shared" si="1"/>
        <v>0.02384259259259259</v>
      </c>
      <c r="I34" s="23">
        <f>F34-INDEX($F$5:$F$45,MATCH(D34,$D$5:$D$45,0))</f>
        <v>0.01973379629629629</v>
      </c>
    </row>
    <row r="35" spans="1:9" ht="18" customHeight="1">
      <c r="A35" s="21" t="s">
        <v>42</v>
      </c>
      <c r="B35" s="69" t="s">
        <v>122</v>
      </c>
      <c r="C35" s="73"/>
      <c r="D35" s="22" t="s">
        <v>60</v>
      </c>
      <c r="E35" s="44" t="s">
        <v>85</v>
      </c>
      <c r="F35" s="28">
        <v>0.08097222222222222</v>
      </c>
      <c r="G35" s="22" t="str">
        <f t="shared" si="0"/>
        <v>5.32/km</v>
      </c>
      <c r="H35" s="28">
        <f t="shared" si="1"/>
        <v>0.02564814814814815</v>
      </c>
      <c r="I35" s="23">
        <f>F35-INDEX($F$5:$F$45,MATCH(D35,$D$5:$D$45,0))</f>
        <v>0.01263888888888888</v>
      </c>
    </row>
    <row r="36" spans="1:9" ht="18" customHeight="1">
      <c r="A36" s="21" t="s">
        <v>43</v>
      </c>
      <c r="B36" s="69" t="s">
        <v>123</v>
      </c>
      <c r="C36" s="73"/>
      <c r="D36" s="22" t="s">
        <v>61</v>
      </c>
      <c r="E36" s="44" t="s">
        <v>124</v>
      </c>
      <c r="F36" s="28">
        <v>0.08212962962962962</v>
      </c>
      <c r="G36" s="22" t="str">
        <f t="shared" si="0"/>
        <v>5.36/km</v>
      </c>
      <c r="H36" s="28">
        <f t="shared" si="1"/>
        <v>0.026805555555555548</v>
      </c>
      <c r="I36" s="23">
        <f>F36-INDEX($F$5:$F$45,MATCH(D36,$D$5:$D$45,0))</f>
        <v>0.02384259259259259</v>
      </c>
    </row>
    <row r="37" spans="1:9" ht="18" customHeight="1">
      <c r="A37" s="21" t="s">
        <v>44</v>
      </c>
      <c r="B37" s="69" t="s">
        <v>125</v>
      </c>
      <c r="C37" s="73"/>
      <c r="D37" s="22" t="s">
        <v>66</v>
      </c>
      <c r="E37" s="44" t="s">
        <v>72</v>
      </c>
      <c r="F37" s="28">
        <v>0.08247685185185184</v>
      </c>
      <c r="G37" s="22" t="str">
        <f aca="true" t="shared" si="2" ref="G37:G45">TEXT(INT((HOUR(F37)*3600+MINUTE(F37)*60+SECOND(F37))/$I$3/60),"0")&amp;"."&amp;TEXT(MOD((HOUR(F37)*3600+MINUTE(F37)*60+SECOND(F37))/$I$3,60),"00")&amp;"/km"</f>
        <v>5.38/km</v>
      </c>
      <c r="H37" s="28">
        <f aca="true" t="shared" si="3" ref="H37:H45">F37-$F$5</f>
        <v>0.02715277777777777</v>
      </c>
      <c r="I37" s="23">
        <f>F37-INDEX($F$5:$F$45,MATCH(D37,$D$5:$D$45,0))</f>
        <v>0.021956018518518514</v>
      </c>
    </row>
    <row r="38" spans="1:9" ht="18" customHeight="1">
      <c r="A38" s="21" t="s">
        <v>45</v>
      </c>
      <c r="B38" s="69" t="s">
        <v>126</v>
      </c>
      <c r="C38" s="73"/>
      <c r="D38" s="22" t="s">
        <v>57</v>
      </c>
      <c r="E38" s="44" t="s">
        <v>56</v>
      </c>
      <c r="F38" s="28">
        <v>0.08302083333333334</v>
      </c>
      <c r="G38" s="22" t="str">
        <f t="shared" si="2"/>
        <v>5.40/km</v>
      </c>
      <c r="H38" s="28">
        <f t="shared" si="3"/>
        <v>0.02769675925925926</v>
      </c>
      <c r="I38" s="23">
        <f>F38-INDEX($F$5:$F$45,MATCH(D38,$D$5:$D$45,0))</f>
        <v>0.025081018518518523</v>
      </c>
    </row>
    <row r="39" spans="1:9" ht="18" customHeight="1">
      <c r="A39" s="21" t="s">
        <v>46</v>
      </c>
      <c r="B39" s="69" t="s">
        <v>127</v>
      </c>
      <c r="C39" s="73"/>
      <c r="D39" s="22" t="s">
        <v>66</v>
      </c>
      <c r="E39" s="44" t="s">
        <v>77</v>
      </c>
      <c r="F39" s="28">
        <v>0.08991898148148147</v>
      </c>
      <c r="G39" s="22" t="str">
        <f t="shared" si="2"/>
        <v>6.08/km</v>
      </c>
      <c r="H39" s="28">
        <f t="shared" si="3"/>
        <v>0.0345949074074074</v>
      </c>
      <c r="I39" s="23">
        <f>F39-INDEX($F$5:$F$45,MATCH(D39,$D$5:$D$45,0))</f>
        <v>0.029398148148148145</v>
      </c>
    </row>
    <row r="40" spans="1:9" ht="18" customHeight="1">
      <c r="A40" s="21" t="s">
        <v>47</v>
      </c>
      <c r="B40" s="69" t="s">
        <v>128</v>
      </c>
      <c r="C40" s="73"/>
      <c r="D40" s="22" t="s">
        <v>70</v>
      </c>
      <c r="E40" s="44" t="s">
        <v>77</v>
      </c>
      <c r="F40" s="28">
        <v>0.08993055555555556</v>
      </c>
      <c r="G40" s="22" t="str">
        <f t="shared" si="2"/>
        <v>6.08/km</v>
      </c>
      <c r="H40" s="28">
        <f t="shared" si="3"/>
        <v>0.03460648148148148</v>
      </c>
      <c r="I40" s="23">
        <f>F40-INDEX($F$5:$F$45,MATCH(D40,$D$5:$D$45,0))</f>
        <v>0</v>
      </c>
    </row>
    <row r="41" spans="1:9" ht="18" customHeight="1">
      <c r="A41" s="21" t="s">
        <v>48</v>
      </c>
      <c r="B41" s="69" t="s">
        <v>129</v>
      </c>
      <c r="C41" s="73"/>
      <c r="D41" s="22" t="s">
        <v>60</v>
      </c>
      <c r="E41" s="44" t="s">
        <v>63</v>
      </c>
      <c r="F41" s="28">
        <v>0.09096064814814815</v>
      </c>
      <c r="G41" s="22" t="str">
        <f t="shared" si="2"/>
        <v>6.13/km</v>
      </c>
      <c r="H41" s="28">
        <f t="shared" si="3"/>
        <v>0.03563657407407408</v>
      </c>
      <c r="I41" s="23">
        <f>F41-INDEX($F$5:$F$45,MATCH(D41,$D$5:$D$45,0))</f>
        <v>0.02262731481481481</v>
      </c>
    </row>
    <row r="42" spans="1:9" ht="18" customHeight="1">
      <c r="A42" s="21" t="s">
        <v>49</v>
      </c>
      <c r="B42" s="69" t="s">
        <v>130</v>
      </c>
      <c r="C42" s="73"/>
      <c r="D42" s="22" t="s">
        <v>61</v>
      </c>
      <c r="E42" s="44" t="s">
        <v>55</v>
      </c>
      <c r="F42" s="28">
        <v>0.09702546296296295</v>
      </c>
      <c r="G42" s="22" t="str">
        <f t="shared" si="2"/>
        <v>6.37/km</v>
      </c>
      <c r="H42" s="28">
        <f t="shared" si="3"/>
        <v>0.04170138888888888</v>
      </c>
      <c r="I42" s="23">
        <f>F42-INDEX($F$5:$F$45,MATCH(D42,$D$5:$D$45,0))</f>
        <v>0.03873842592592592</v>
      </c>
    </row>
    <row r="43" spans="1:9" ht="18" customHeight="1">
      <c r="A43" s="21" t="s">
        <v>50</v>
      </c>
      <c r="B43" s="69" t="s">
        <v>131</v>
      </c>
      <c r="C43" s="73"/>
      <c r="D43" s="22" t="s">
        <v>70</v>
      </c>
      <c r="E43" s="44" t="s">
        <v>132</v>
      </c>
      <c r="F43" s="28">
        <v>0.11042824074074074</v>
      </c>
      <c r="G43" s="22" t="str">
        <f t="shared" si="2"/>
        <v>7.32/km</v>
      </c>
      <c r="H43" s="28">
        <f t="shared" si="3"/>
        <v>0.05510416666666667</v>
      </c>
      <c r="I43" s="23">
        <f>F43-INDEX($F$5:$F$45,MATCH(D43,$D$5:$D$45,0))</f>
        <v>0.020497685185185188</v>
      </c>
    </row>
    <row r="44" spans="1:9" ht="18" customHeight="1">
      <c r="A44" s="21" t="s">
        <v>51</v>
      </c>
      <c r="B44" s="69" t="s">
        <v>78</v>
      </c>
      <c r="C44" s="73"/>
      <c r="D44" s="22" t="s">
        <v>71</v>
      </c>
      <c r="E44" s="44" t="s">
        <v>74</v>
      </c>
      <c r="F44" s="28">
        <v>0.11043981481481481</v>
      </c>
      <c r="G44" s="22" t="str">
        <f t="shared" si="2"/>
        <v>7.32/km</v>
      </c>
      <c r="H44" s="28">
        <f t="shared" si="3"/>
        <v>0.055115740740740736</v>
      </c>
      <c r="I44" s="23">
        <f>F44-INDEX($F$5:$F$45,MATCH(D44,$D$5:$D$45,0))</f>
        <v>0</v>
      </c>
    </row>
    <row r="45" spans="1:9" ht="18" customHeight="1">
      <c r="A45" s="24" t="s">
        <v>52</v>
      </c>
      <c r="B45" s="70" t="s">
        <v>133</v>
      </c>
      <c r="C45" s="74"/>
      <c r="D45" s="25" t="s">
        <v>59</v>
      </c>
      <c r="E45" s="46" t="s">
        <v>55</v>
      </c>
      <c r="F45" s="30">
        <v>0.11046296296296297</v>
      </c>
      <c r="G45" s="25" t="str">
        <f t="shared" si="2"/>
        <v>7.32/km</v>
      </c>
      <c r="H45" s="30">
        <f t="shared" si="3"/>
        <v>0.0551388888888889</v>
      </c>
      <c r="I45" s="26">
        <f>F45-INDEX($F$5:$F$45,MATCH(D45,$D$5:$D$45,0))</f>
        <v>0.05271990740740742</v>
      </c>
    </row>
  </sheetData>
  <sheetProtection/>
  <autoFilter ref="A4:I4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Maratona Città di Rieti</v>
      </c>
      <c r="B1" s="62"/>
      <c r="C1" s="63"/>
    </row>
    <row r="2" spans="1:3" ht="24" customHeight="1">
      <c r="A2" s="64" t="str">
        <f>Individuale!B3</f>
        <v>Anguillara Sabazia (RM) Italia</v>
      </c>
      <c r="B2" s="65"/>
      <c r="C2" s="66"/>
    </row>
    <row r="3" spans="1:3" ht="24" customHeight="1">
      <c r="A3" s="15"/>
      <c r="B3" s="16" t="s">
        <v>11</v>
      </c>
      <c r="C3" s="17">
        <f>SUM(C5:C407)</f>
        <v>41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55</v>
      </c>
      <c r="C5" s="50">
        <v>6</v>
      </c>
    </row>
    <row r="6" spans="1:3" ht="18" customHeight="1">
      <c r="A6" s="9">
        <v>2</v>
      </c>
      <c r="B6" s="10" t="s">
        <v>56</v>
      </c>
      <c r="C6" s="32">
        <v>4</v>
      </c>
    </row>
    <row r="7" spans="1:3" ht="18" customHeight="1">
      <c r="A7" s="9">
        <v>3</v>
      </c>
      <c r="B7" s="10" t="s">
        <v>85</v>
      </c>
      <c r="C7" s="32">
        <v>3</v>
      </c>
    </row>
    <row r="8" spans="1:3" ht="18" customHeight="1">
      <c r="A8" s="9">
        <v>4</v>
      </c>
      <c r="B8" s="10" t="s">
        <v>98</v>
      </c>
      <c r="C8" s="32">
        <v>3</v>
      </c>
    </row>
    <row r="9" spans="1:3" ht="18" customHeight="1">
      <c r="A9" s="9">
        <v>5</v>
      </c>
      <c r="B9" s="10" t="s">
        <v>77</v>
      </c>
      <c r="C9" s="32">
        <v>2</v>
      </c>
    </row>
    <row r="10" spans="1:3" ht="18" customHeight="1">
      <c r="A10" s="9">
        <v>6</v>
      </c>
      <c r="B10" s="10" t="s">
        <v>118</v>
      </c>
      <c r="C10" s="32">
        <v>2</v>
      </c>
    </row>
    <row r="11" spans="1:3" ht="18" customHeight="1">
      <c r="A11" s="9">
        <v>7</v>
      </c>
      <c r="B11" s="10" t="s">
        <v>105</v>
      </c>
      <c r="C11" s="32">
        <v>2</v>
      </c>
    </row>
    <row r="12" spans="1:3" ht="18" customHeight="1">
      <c r="A12" s="9">
        <v>8</v>
      </c>
      <c r="B12" s="10" t="s">
        <v>62</v>
      </c>
      <c r="C12" s="32">
        <v>2</v>
      </c>
    </row>
    <row r="13" spans="1:3" ht="18" customHeight="1">
      <c r="A13" s="9">
        <v>9</v>
      </c>
      <c r="B13" s="10" t="s">
        <v>81</v>
      </c>
      <c r="C13" s="32">
        <v>1</v>
      </c>
    </row>
    <row r="14" spans="1:3" ht="18" customHeight="1">
      <c r="A14" s="9">
        <v>10</v>
      </c>
      <c r="B14" s="10" t="s">
        <v>132</v>
      </c>
      <c r="C14" s="32">
        <v>1</v>
      </c>
    </row>
    <row r="15" spans="1:3" ht="18" customHeight="1">
      <c r="A15" s="51">
        <v>11</v>
      </c>
      <c r="B15" s="52" t="s">
        <v>53</v>
      </c>
      <c r="C15" s="53">
        <v>1</v>
      </c>
    </row>
    <row r="16" spans="1:3" ht="18" customHeight="1">
      <c r="A16" s="9">
        <v>12</v>
      </c>
      <c r="B16" s="10" t="s">
        <v>83</v>
      </c>
      <c r="C16" s="32">
        <v>1</v>
      </c>
    </row>
    <row r="17" spans="1:3" ht="18" customHeight="1">
      <c r="A17" s="9">
        <v>13</v>
      </c>
      <c r="B17" s="10" t="s">
        <v>74</v>
      </c>
      <c r="C17" s="32">
        <v>1</v>
      </c>
    </row>
    <row r="18" spans="1:3" ht="18" customHeight="1">
      <c r="A18" s="9">
        <v>14</v>
      </c>
      <c r="B18" s="10" t="s">
        <v>72</v>
      </c>
      <c r="C18" s="32">
        <v>1</v>
      </c>
    </row>
    <row r="19" spans="1:3" ht="18" customHeight="1">
      <c r="A19" s="9">
        <v>15</v>
      </c>
      <c r="B19" s="10" t="s">
        <v>110</v>
      </c>
      <c r="C19" s="32">
        <v>1</v>
      </c>
    </row>
    <row r="20" spans="1:3" ht="18" customHeight="1">
      <c r="A20" s="9">
        <v>16</v>
      </c>
      <c r="B20" s="10" t="s">
        <v>93</v>
      </c>
      <c r="C20" s="32">
        <v>1</v>
      </c>
    </row>
    <row r="21" spans="1:3" ht="18" customHeight="1">
      <c r="A21" s="9">
        <v>17</v>
      </c>
      <c r="B21" s="10" t="s">
        <v>69</v>
      </c>
      <c r="C21" s="32">
        <v>1</v>
      </c>
    </row>
    <row r="22" spans="1:3" ht="18" customHeight="1">
      <c r="A22" s="9">
        <v>18</v>
      </c>
      <c r="B22" s="10" t="s">
        <v>63</v>
      </c>
      <c r="C22" s="32">
        <v>1</v>
      </c>
    </row>
    <row r="23" spans="1:3" ht="18" customHeight="1">
      <c r="A23" s="9">
        <v>19</v>
      </c>
      <c r="B23" s="10" t="s">
        <v>68</v>
      </c>
      <c r="C23" s="32">
        <v>1</v>
      </c>
    </row>
    <row r="24" spans="1:3" ht="18" customHeight="1">
      <c r="A24" s="9">
        <v>20</v>
      </c>
      <c r="B24" s="10" t="s">
        <v>54</v>
      </c>
      <c r="C24" s="32">
        <v>1</v>
      </c>
    </row>
    <row r="25" spans="1:3" ht="18" customHeight="1">
      <c r="A25" s="9">
        <v>21</v>
      </c>
      <c r="B25" s="10" t="s">
        <v>88</v>
      </c>
      <c r="C25" s="32">
        <v>1</v>
      </c>
    </row>
    <row r="26" spans="1:3" ht="18" customHeight="1">
      <c r="A26" s="9">
        <v>22</v>
      </c>
      <c r="B26" s="10" t="s">
        <v>80</v>
      </c>
      <c r="C26" s="32">
        <v>1</v>
      </c>
    </row>
    <row r="27" spans="1:3" ht="18" customHeight="1">
      <c r="A27" s="9">
        <v>23</v>
      </c>
      <c r="B27" s="10" t="s">
        <v>103</v>
      </c>
      <c r="C27" s="32">
        <v>1</v>
      </c>
    </row>
    <row r="28" spans="1:3" ht="18" customHeight="1">
      <c r="A28" s="9">
        <v>24</v>
      </c>
      <c r="B28" s="10" t="s">
        <v>90</v>
      </c>
      <c r="C28" s="32">
        <v>1</v>
      </c>
    </row>
    <row r="29" spans="1:3" ht="18" customHeight="1">
      <c r="A29" s="11">
        <v>25</v>
      </c>
      <c r="B29" s="31" t="s">
        <v>124</v>
      </c>
      <c r="C29" s="33">
        <v>1</v>
      </c>
    </row>
  </sheetData>
  <sheetProtection/>
  <autoFilter ref="A4:C4">
    <sortState ref="A5:C29">
      <sortCondition descending="1" sortBy="value" ref="C5:C2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2017-12-11T16:39:48Z</dcterms:modified>
  <cp:category/>
  <cp:version/>
  <cp:contentType/>
  <cp:contentStatus/>
</cp:coreProperties>
</file>