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<sst xmlns="http://schemas.openxmlformats.org/spreadsheetml/2006/main" count="426" uniqueCount="254">
  <si>
    <t>GIANNINI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</si>
  <si>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</si>
  <si>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</si>
  <si>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</si>
  <si>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</si>
  <si>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</si>
  <si>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</si>
  <si>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</si>
  <si>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</si>
  <si>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</si>
  <si>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</si>
  <si>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</si>
  <si>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LUIGI</t>
  </si>
  <si>
    <t>MARCO</t>
  </si>
  <si>
    <t>A.S. ROMA ROAD R.CLUB</t>
  </si>
  <si>
    <t>GIUSEPPE</t>
  </si>
  <si>
    <t>ANDREA</t>
  </si>
  <si>
    <t>TIVOLI MARATHON</t>
  </si>
  <si>
    <t>ALESSANDRO</t>
  </si>
  <si>
    <t>ROBERTO</t>
  </si>
  <si>
    <t>MAURO</t>
  </si>
  <si>
    <t>PIETRO</t>
  </si>
  <si>
    <t>STEFANO</t>
  </si>
  <si>
    <t>GIANLUCA</t>
  </si>
  <si>
    <t>LORENZO</t>
  </si>
  <si>
    <t>ALBERTO</t>
  </si>
  <si>
    <t>ANTONIO</t>
  </si>
  <si>
    <t>GIOVANNI</t>
  </si>
  <si>
    <t>G.S.D. K42 ROMA</t>
  </si>
  <si>
    <t>MASSIMILIANO</t>
  </si>
  <si>
    <t>MASSIMO</t>
  </si>
  <si>
    <t>VINCENZO</t>
  </si>
  <si>
    <t>LUCA</t>
  </si>
  <si>
    <t>FRANCESCO</t>
  </si>
  <si>
    <t>LUCIANO</t>
  </si>
  <si>
    <t>MAURIZIO</t>
  </si>
  <si>
    <t>FEDERICO</t>
  </si>
  <si>
    <t>UMBERTO</t>
  </si>
  <si>
    <t>ENRICO</t>
  </si>
  <si>
    <t>ANTONELLO</t>
  </si>
  <si>
    <t>SERENA</t>
  </si>
  <si>
    <t>DANIELA</t>
  </si>
  <si>
    <t>ROBERTA</t>
  </si>
  <si>
    <t>SABRINA</t>
  </si>
  <si>
    <t>FELICE</t>
  </si>
  <si>
    <t>RIZZI</t>
  </si>
  <si>
    <t>Corri Laghi 1ª prova</t>
  </si>
  <si>
    <t>Lago di Bolsena - Capodimonte (VT) Italia  - Domenica 16/10/2011</t>
  </si>
  <si>
    <t>SCARDETTA</t>
  </si>
  <si>
    <t>AMATORE</t>
  </si>
  <si>
    <t>A.S.D. BOLSENA FORUM SPORT</t>
  </si>
  <si>
    <t>0.21.46</t>
  </si>
  <si>
    <t>RENZULLI</t>
  </si>
  <si>
    <t>A.S.D. ZONA OLIMPICA TEAM VIT</t>
  </si>
  <si>
    <t>0.22.22</t>
  </si>
  <si>
    <t>PALLOTTA</t>
  </si>
  <si>
    <t>MM35</t>
  </si>
  <si>
    <t>0.22.42</t>
  </si>
  <si>
    <t>TALIANI</t>
  </si>
  <si>
    <t>IL GREGGE RIBELLE</t>
  </si>
  <si>
    <t>0.22.59</t>
  </si>
  <si>
    <t>BURACCIONI</t>
  </si>
  <si>
    <t>ALESSIO</t>
  </si>
  <si>
    <t>JUNIORES</t>
  </si>
  <si>
    <t>SCUOLA INDOOR CYCLING</t>
  </si>
  <si>
    <t>0.23.19</t>
  </si>
  <si>
    <t>CACACE</t>
  </si>
  <si>
    <t>0.24.09</t>
  </si>
  <si>
    <t>TEMPIO</t>
  </si>
  <si>
    <t>GIORGIO</t>
  </si>
  <si>
    <t>MM50</t>
  </si>
  <si>
    <t>0.24.22</t>
  </si>
  <si>
    <t>DI MARZIO</t>
  </si>
  <si>
    <t>A.DI. TSF</t>
  </si>
  <si>
    <t>0.25.19</t>
  </si>
  <si>
    <t>STELLATI</t>
  </si>
  <si>
    <t>CRAL AMA ROMA</t>
  </si>
  <si>
    <t>0.25.25</t>
  </si>
  <si>
    <t>BELLITTO</t>
  </si>
  <si>
    <t>ANTONELLA</t>
  </si>
  <si>
    <t>0.25.52</t>
  </si>
  <si>
    <t>BATTAGLINI</t>
  </si>
  <si>
    <t>0.26.03</t>
  </si>
  <si>
    <t>FIORI</t>
  </si>
  <si>
    <t>MM45</t>
  </si>
  <si>
    <t>0.26.08</t>
  </si>
  <si>
    <t>LANCIONI</t>
  </si>
  <si>
    <t>MM55</t>
  </si>
  <si>
    <t>SATRINI GROUP ATH. TREVI</t>
  </si>
  <si>
    <t>0.26.15</t>
  </si>
  <si>
    <t>MOSCETTI</t>
  </si>
  <si>
    <t>0.26.20</t>
  </si>
  <si>
    <t>TEMPRA</t>
  </si>
  <si>
    <t>CARLO</t>
  </si>
  <si>
    <t>0.26.24</t>
  </si>
  <si>
    <t>ARDIZZONE</t>
  </si>
  <si>
    <t>0.26.39</t>
  </si>
  <si>
    <t>FIORINI</t>
  </si>
  <si>
    <t>A.S.D. OPOA PLUS ULTRA TRASA</t>
  </si>
  <si>
    <t>0.26.52</t>
  </si>
  <si>
    <t>FERDINANDI</t>
  </si>
  <si>
    <t>0.27.01</t>
  </si>
  <si>
    <t>LENTO</t>
  </si>
  <si>
    <t>0.27.13</t>
  </si>
  <si>
    <t>PAGLIONI</t>
  </si>
  <si>
    <t>0.27.21</t>
  </si>
  <si>
    <t>ERCOLANI</t>
  </si>
  <si>
    <t>0.27.40</t>
  </si>
  <si>
    <t>SIMEI</t>
  </si>
  <si>
    <t>I RUNNERS</t>
  </si>
  <si>
    <t>0.27.41</t>
  </si>
  <si>
    <t>SCARCELLA</t>
  </si>
  <si>
    <t>MM40</t>
  </si>
  <si>
    <t>0.27.42</t>
  </si>
  <si>
    <t>MUSCOLO</t>
  </si>
  <si>
    <t>GERARDO</t>
  </si>
  <si>
    <t>0.27.54</t>
  </si>
  <si>
    <t>PETRANGELI</t>
  </si>
  <si>
    <t>0.27.57</t>
  </si>
  <si>
    <t>QUATTROCIOCCHI</t>
  </si>
  <si>
    <t>0.27.59</t>
  </si>
  <si>
    <t>TESTA</t>
  </si>
  <si>
    <t>0.28.08</t>
  </si>
  <si>
    <t>BUZI</t>
  </si>
  <si>
    <t>0.28.14</t>
  </si>
  <si>
    <t>QUATTRINI</t>
  </si>
  <si>
    <t>0.28.16</t>
  </si>
  <si>
    <t>0.28.18</t>
  </si>
  <si>
    <t>SORDINI</t>
  </si>
  <si>
    <t>LAURA</t>
  </si>
  <si>
    <t>GMEDHIM</t>
  </si>
  <si>
    <t>ALEM</t>
  </si>
  <si>
    <t>MF40</t>
  </si>
  <si>
    <t>ATL. ROMA ACQUACETOSA</t>
  </si>
  <si>
    <t>0.28.50</t>
  </si>
  <si>
    <t>CIABATTINI</t>
  </si>
  <si>
    <t>EURO</t>
  </si>
  <si>
    <t>MM60</t>
  </si>
  <si>
    <t>A.S.D. UISP CHIANCIANO TERME</t>
  </si>
  <si>
    <t>0.28.59</t>
  </si>
  <si>
    <t>TREBBI</t>
  </si>
  <si>
    <t>0.29.26</t>
  </si>
  <si>
    <t>DELLA ROCCA</t>
  </si>
  <si>
    <t>UGO</t>
  </si>
  <si>
    <t>0.29.47</t>
  </si>
  <si>
    <t>FRATINI</t>
  </si>
  <si>
    <t>ARMANDO</t>
  </si>
  <si>
    <t>ASS. ATL. LIBERTAS ORVIETO</t>
  </si>
  <si>
    <t>0.29.49</t>
  </si>
  <si>
    <t>BATTELLO</t>
  </si>
  <si>
    <t>0.29.56</t>
  </si>
  <si>
    <t>MACCHIONI</t>
  </si>
  <si>
    <t>0.30.03</t>
  </si>
  <si>
    <t>TIBERI</t>
  </si>
  <si>
    <t>BURLA</t>
  </si>
  <si>
    <t>VALENTINA</t>
  </si>
  <si>
    <t>DE VINCENTIIS</t>
  </si>
  <si>
    <t>GIUSTINO</t>
  </si>
  <si>
    <t>0.30.25</t>
  </si>
  <si>
    <t>NADDEO</t>
  </si>
  <si>
    <t>MM65</t>
  </si>
  <si>
    <t>0.30.34</t>
  </si>
  <si>
    <t>RONCONE</t>
  </si>
  <si>
    <t>SEBASTIANO</t>
  </si>
  <si>
    <t>0.30.40</t>
  </si>
  <si>
    <t>ROBERTI</t>
  </si>
  <si>
    <t>ELEONORA</t>
  </si>
  <si>
    <t>0.30.43</t>
  </si>
  <si>
    <t>GIANGRASSO</t>
  </si>
  <si>
    <t>0.30.44</t>
  </si>
  <si>
    <t>ANSELMI</t>
  </si>
  <si>
    <t>GILBERTO</t>
  </si>
  <si>
    <t>0.30.52</t>
  </si>
  <si>
    <t>DI VITA</t>
  </si>
  <si>
    <t>A.S.D. FARTLEK OSTIA</t>
  </si>
  <si>
    <t>ZAUTZIK</t>
  </si>
  <si>
    <t>0.31.08</t>
  </si>
  <si>
    <t>MANCA</t>
  </si>
  <si>
    <t>0.31.42</t>
  </si>
  <si>
    <t>DI CASTRO</t>
  </si>
  <si>
    <t>MF35</t>
  </si>
  <si>
    <t>A.S.D. PALESTRINA RUNNING</t>
  </si>
  <si>
    <t>0.32.10</t>
  </si>
  <si>
    <t>DILIO</t>
  </si>
  <si>
    <t>ATL. MONTEFIASCONE A.S.D.</t>
  </si>
  <si>
    <t>0.32.15</t>
  </si>
  <si>
    <t>BENSO</t>
  </si>
  <si>
    <t>MM75</t>
  </si>
  <si>
    <t>POL. ROMA XIII</t>
  </si>
  <si>
    <t>0.32.17</t>
  </si>
  <si>
    <t>SILVANO</t>
  </si>
  <si>
    <t>0.32.18</t>
  </si>
  <si>
    <t>OSTI</t>
  </si>
  <si>
    <t>TULLIO</t>
  </si>
  <si>
    <t>0.32.34</t>
  </si>
  <si>
    <t>SUGARONI</t>
  </si>
  <si>
    <t>PATRIZIO</t>
  </si>
  <si>
    <t>0.32.36</t>
  </si>
  <si>
    <t>MARIUCCI</t>
  </si>
  <si>
    <t>GINO</t>
  </si>
  <si>
    <t>0.32.38</t>
  </si>
  <si>
    <t>MF50</t>
  </si>
  <si>
    <t>0.32.46</t>
  </si>
  <si>
    <t>FERA</t>
  </si>
  <si>
    <t>A.S. MINERVA ROMA ATLETICA</t>
  </si>
  <si>
    <t>0.32.52</t>
  </si>
  <si>
    <t>GIOVAGNOLI</t>
  </si>
  <si>
    <t>0.33.02</t>
  </si>
  <si>
    <t>LALLI</t>
  </si>
  <si>
    <t>0.33.19</t>
  </si>
  <si>
    <t>LUZZI</t>
  </si>
  <si>
    <t>A.S. ATL. VILLA GUGLIELMI</t>
  </si>
  <si>
    <t>0.33.30</t>
  </si>
  <si>
    <t>VIRTUOSO</t>
  </si>
  <si>
    <t>0.33.40</t>
  </si>
  <si>
    <t>BISELLI</t>
  </si>
  <si>
    <t>0.33.46</t>
  </si>
  <si>
    <t>DELLE GROTTI</t>
  </si>
  <si>
    <t>IVANA</t>
  </si>
  <si>
    <t>MF55</t>
  </si>
  <si>
    <t>CANNAVO'</t>
  </si>
  <si>
    <t>PODISTICA OSTIA</t>
  </si>
  <si>
    <t>0.34.14</t>
  </si>
  <si>
    <t>0.34.34</t>
  </si>
  <si>
    <t>0.34.47</t>
  </si>
  <si>
    <t>FIORENTINI</t>
  </si>
  <si>
    <t>DOMENICA</t>
  </si>
  <si>
    <t>MF45</t>
  </si>
  <si>
    <t xml:space="preserve"> A.S.D. BOLSENA FORUM SPORT</t>
  </si>
  <si>
    <t>0.34.49</t>
  </si>
  <si>
    <t>PECCI</t>
  </si>
  <si>
    <t>0.34.58</t>
  </si>
  <si>
    <t>POLSINELLI</t>
  </si>
  <si>
    <t>ANNA FELICITA</t>
  </si>
  <si>
    <t xml:space="preserve"> A.S.D. OPOA PLUS ULTRA TRASA</t>
  </si>
  <si>
    <t>0.35.09</t>
  </si>
  <si>
    <t>PELLICCIA</t>
  </si>
  <si>
    <t>A.S. MEDITERRANEA</t>
  </si>
  <si>
    <t>0.35.49</t>
  </si>
  <si>
    <t>SETTE</t>
  </si>
  <si>
    <t>FLAVIA</t>
  </si>
  <si>
    <t>0.36.08</t>
  </si>
  <si>
    <t>SCALCO</t>
  </si>
  <si>
    <t>0.36.36</t>
  </si>
  <si>
    <t>PIRANI</t>
  </si>
  <si>
    <t>ALESSANDRA</t>
  </si>
  <si>
    <t>0.37.59</t>
  </si>
  <si>
    <t>GENNARO</t>
  </si>
  <si>
    <t>0.39.08</t>
  </si>
  <si>
    <t>BERTUCCI</t>
  </si>
  <si>
    <t xml:space="preserve"> G.S. AMATORI ATLETICA INSIEM</t>
  </si>
  <si>
    <t>0.40.01</t>
  </si>
  <si>
    <t>MM70</t>
  </si>
  <si>
    <t>0.50.38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</si>
</sst>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center" vertical="center"/>
    </xf>
    <xf numFmtId="1" fontId="4" fillId="25" borderId="13" xfId="0" applyNumberFormat="1" applyFont="1" applyFill="1" applyBorder="1" applyAlignment="1">
      <alignment horizontal="center" vertical="center" wrapText="1"/>
    </xf>
    <xf numFmtId="1" fontId="5" fillId="25" borderId="13" xfId="0" applyNumberFormat="1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47" customWidth="1"/>
    <col min="6" max="6" width="10.140625" style="2" customWidth="1"/>
    <col min="7" max="9" width="10.140625" style="1" customWidth="1"/>
  </cols>
  <sheetData>
    <row r="1" spans="1:9" ht="24.7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7" t="s">
        <v>47</v>
      </c>
      <c r="B2" s="27"/>
      <c r="C2" s="27"/>
      <c r="D2" s="27"/>
      <c r="E2" s="27"/>
      <c r="F2" s="27"/>
      <c r="G2" s="27"/>
      <c r="H2" s="3" t="s">
        <v>1</v>
      </c>
      <c r="I2" s="4">
        <v>7.5</v>
      </c>
    </row>
    <row r="3" spans="1:9" ht="37.5" customHeight="1">
      <c r="A3" s="37" t="s">
        <v>2</v>
      </c>
      <c r="B3" s="38" t="s">
        <v>3</v>
      </c>
      <c r="C3" s="39" t="s">
        <v>4</v>
      </c>
      <c r="D3" s="39" t="s">
        <v>5</v>
      </c>
      <c r="E3" s="40" t="s">
        <v>6</v>
      </c>
      <c r="F3" s="41" t="s">
        <v>7</v>
      </c>
      <c r="G3" s="41" t="s">
        <v>8</v>
      </c>
      <c r="H3" s="30" t="s">
        <v>9</v>
      </c>
      <c r="I3" s="30" t="s">
        <v>10</v>
      </c>
    </row>
    <row r="4" spans="1:9" s="6" customFormat="1" ht="15" customHeight="1">
      <c r="A4" s="10">
        <v>1</v>
      </c>
      <c r="B4" s="42" t="s">
        <v>48</v>
      </c>
      <c r="C4" s="42" t="s">
        <v>32</v>
      </c>
      <c r="D4" s="43" t="s">
        <v>49</v>
      </c>
      <c r="E4" s="44" t="s">
        <v>50</v>
      </c>
      <c r="F4" s="43" t="s">
        <v>51</v>
      </c>
      <c r="G4" s="12" t="str">
        <f aca="true" t="shared" si="0" ref="G4:G67">TEXT(INT((HOUR(F4)*3600+MINUTE(F4)*60+SECOND(F4))/$I$2/60),"0")&amp;"."&amp;TEXT(MOD((HOUR(F4)*3600+MINUTE(F4)*60+SECOND(F4))/$I$2,60),"00")&amp;"/km"</f>
        <v>2.54/km</v>
      </c>
      <c r="H4" s="13">
        <f aca="true" t="shared" si="1" ref="H4:H31">F4-$F$4</f>
        <v>0</v>
      </c>
      <c r="I4" s="13">
        <f>F4-INDEX($F$4:$F$80,MATCH(D4,$D$4:$D$80,0))</f>
        <v>0</v>
      </c>
    </row>
    <row r="5" spans="1:9" s="6" customFormat="1" ht="15" customHeight="1">
      <c r="A5" s="14">
        <v>2</v>
      </c>
      <c r="B5" s="31" t="s">
        <v>52</v>
      </c>
      <c r="C5" s="31" t="s">
        <v>26</v>
      </c>
      <c r="D5" s="32" t="s">
        <v>49</v>
      </c>
      <c r="E5" s="45" t="s">
        <v>53</v>
      </c>
      <c r="F5" s="32" t="s">
        <v>54</v>
      </c>
      <c r="G5" s="16" t="str">
        <f t="shared" si="0"/>
        <v>2.59/km</v>
      </c>
      <c r="H5" s="17">
        <f t="shared" si="1"/>
        <v>0.0004166666666666659</v>
      </c>
      <c r="I5" s="17">
        <f>F5-INDEX($F$4:$F$80,MATCH(D5,$D$4:$D$80,0))</f>
        <v>0.0004166666666666659</v>
      </c>
    </row>
    <row r="6" spans="1:9" s="6" customFormat="1" ht="15" customHeight="1">
      <c r="A6" s="14">
        <v>3</v>
      </c>
      <c r="B6" s="31" t="s">
        <v>55</v>
      </c>
      <c r="C6" s="31" t="s">
        <v>39</v>
      </c>
      <c r="D6" s="32" t="s">
        <v>56</v>
      </c>
      <c r="E6" s="45" t="s">
        <v>50</v>
      </c>
      <c r="F6" s="32" t="s">
        <v>57</v>
      </c>
      <c r="G6" s="16" t="str">
        <f t="shared" si="0"/>
        <v>3.02/km</v>
      </c>
      <c r="H6" s="17">
        <f t="shared" si="1"/>
        <v>0.000648148148148146</v>
      </c>
      <c r="I6" s="17">
        <f>F6-INDEX($F$4:$F$80,MATCH(D6,$D$4:$D$80,0))</f>
        <v>0</v>
      </c>
    </row>
    <row r="7" spans="1:9" s="6" customFormat="1" ht="15" customHeight="1">
      <c r="A7" s="14">
        <v>4</v>
      </c>
      <c r="B7" s="31" t="s">
        <v>58</v>
      </c>
      <c r="C7" s="31" t="s">
        <v>29</v>
      </c>
      <c r="D7" s="32" t="s">
        <v>56</v>
      </c>
      <c r="E7" s="45" t="s">
        <v>59</v>
      </c>
      <c r="F7" s="32" t="s">
        <v>60</v>
      </c>
      <c r="G7" s="16" t="str">
        <f t="shared" si="0"/>
        <v>3.04/km</v>
      </c>
      <c r="H7" s="17">
        <f t="shared" si="1"/>
        <v>0.0008449074074074105</v>
      </c>
      <c r="I7" s="17">
        <f>F7-INDEX($F$4:$F$80,MATCH(D7,$D$4:$D$80,0))</f>
        <v>0.00019675925925926457</v>
      </c>
    </row>
    <row r="8" spans="1:9" s="6" customFormat="1" ht="15" customHeight="1">
      <c r="A8" s="14">
        <v>5</v>
      </c>
      <c r="B8" s="31" t="s">
        <v>61</v>
      </c>
      <c r="C8" s="31" t="s">
        <v>62</v>
      </c>
      <c r="D8" s="32" t="s">
        <v>63</v>
      </c>
      <c r="E8" s="45" t="s">
        <v>64</v>
      </c>
      <c r="F8" s="32" t="s">
        <v>65</v>
      </c>
      <c r="G8" s="16" t="str">
        <f t="shared" si="0"/>
        <v>3.07/km</v>
      </c>
      <c r="H8" s="17">
        <f t="shared" si="1"/>
        <v>0.0010763888888888889</v>
      </c>
      <c r="I8" s="17">
        <f>F8-INDEX($F$4:$F$80,MATCH(D8,$D$4:$D$80,0))</f>
        <v>0</v>
      </c>
    </row>
    <row r="9" spans="1:9" s="6" customFormat="1" ht="15" customHeight="1">
      <c r="A9" s="14">
        <v>6</v>
      </c>
      <c r="B9" s="31" t="s">
        <v>66</v>
      </c>
      <c r="C9" s="31" t="s">
        <v>26</v>
      </c>
      <c r="D9" s="32" t="s">
        <v>49</v>
      </c>
      <c r="E9" s="45" t="s">
        <v>17</v>
      </c>
      <c r="F9" s="32" t="s">
        <v>67</v>
      </c>
      <c r="G9" s="16" t="str">
        <f t="shared" si="0"/>
        <v>3.13/km</v>
      </c>
      <c r="H9" s="17">
        <f t="shared" si="1"/>
        <v>0.0016550925925925917</v>
      </c>
      <c r="I9" s="17">
        <f>F9-INDEX($F$4:$F$80,MATCH(D9,$D$4:$D$80,0))</f>
        <v>0.0016550925925925917</v>
      </c>
    </row>
    <row r="10" spans="1:9" s="6" customFormat="1" ht="15" customHeight="1">
      <c r="A10" s="14">
        <v>7</v>
      </c>
      <c r="B10" s="31" t="s">
        <v>68</v>
      </c>
      <c r="C10" s="31" t="s">
        <v>69</v>
      </c>
      <c r="D10" s="32" t="s">
        <v>70</v>
      </c>
      <c r="E10" s="45" t="s">
        <v>28</v>
      </c>
      <c r="F10" s="32" t="s">
        <v>71</v>
      </c>
      <c r="G10" s="16" t="str">
        <f t="shared" si="0"/>
        <v>3.15/km</v>
      </c>
      <c r="H10" s="17">
        <f t="shared" si="1"/>
        <v>0.0018055555555555585</v>
      </c>
      <c r="I10" s="17">
        <f>F10-INDEX($F$4:$F$80,MATCH(D10,$D$4:$D$80,0))</f>
        <v>0</v>
      </c>
    </row>
    <row r="11" spans="1:9" s="6" customFormat="1" ht="15" customHeight="1">
      <c r="A11" s="14">
        <v>8</v>
      </c>
      <c r="B11" s="31" t="s">
        <v>72</v>
      </c>
      <c r="C11" s="31" t="s">
        <v>22</v>
      </c>
      <c r="D11" s="32" t="s">
        <v>70</v>
      </c>
      <c r="E11" s="45" t="s">
        <v>73</v>
      </c>
      <c r="F11" s="32" t="s">
        <v>74</v>
      </c>
      <c r="G11" s="16" t="str">
        <f t="shared" si="0"/>
        <v>3.23/km</v>
      </c>
      <c r="H11" s="17">
        <f t="shared" si="1"/>
        <v>0.0024652777777777798</v>
      </c>
      <c r="I11" s="17">
        <f>F11-INDEX($F$4:$F$80,MATCH(D11,$D$4:$D$80,0))</f>
        <v>0.0006597222222222213</v>
      </c>
    </row>
    <row r="12" spans="1:9" s="6" customFormat="1" ht="15" customHeight="1">
      <c r="A12" s="14">
        <v>9</v>
      </c>
      <c r="B12" s="31" t="s">
        <v>75</v>
      </c>
      <c r="C12" s="31" t="s">
        <v>16</v>
      </c>
      <c r="D12" s="32" t="s">
        <v>49</v>
      </c>
      <c r="E12" s="45" t="s">
        <v>76</v>
      </c>
      <c r="F12" s="32" t="s">
        <v>77</v>
      </c>
      <c r="G12" s="16" t="str">
        <f t="shared" si="0"/>
        <v>3.23/km</v>
      </c>
      <c r="H12" s="17">
        <f t="shared" si="1"/>
        <v>0.002534722222222221</v>
      </c>
      <c r="I12" s="17">
        <f>F12-INDEX($F$4:$F$80,MATCH(D12,$D$4:$D$80,0))</f>
        <v>0.002534722222222221</v>
      </c>
    </row>
    <row r="13" spans="1:9" s="6" customFormat="1" ht="15" customHeight="1">
      <c r="A13" s="14">
        <v>10</v>
      </c>
      <c r="B13" s="31" t="s">
        <v>78</v>
      </c>
      <c r="C13" s="31" t="s">
        <v>79</v>
      </c>
      <c r="D13" s="32" t="s">
        <v>49</v>
      </c>
      <c r="E13" s="45" t="s">
        <v>50</v>
      </c>
      <c r="F13" s="32" t="s">
        <v>80</v>
      </c>
      <c r="G13" s="16" t="str">
        <f t="shared" si="0"/>
        <v>3.27/km</v>
      </c>
      <c r="H13" s="17">
        <f t="shared" si="1"/>
        <v>0.0028472222222222215</v>
      </c>
      <c r="I13" s="17">
        <f>F13-INDEX($F$4:$F$80,MATCH(D13,$D$4:$D$80,0))</f>
        <v>0.0028472222222222215</v>
      </c>
    </row>
    <row r="14" spans="1:9" s="6" customFormat="1" ht="15" customHeight="1">
      <c r="A14" s="14">
        <v>11</v>
      </c>
      <c r="B14" s="31" t="s">
        <v>81</v>
      </c>
      <c r="C14" s="31" t="s">
        <v>21</v>
      </c>
      <c r="D14" s="32" t="s">
        <v>70</v>
      </c>
      <c r="E14" s="45" t="s">
        <v>50</v>
      </c>
      <c r="F14" s="32" t="s">
        <v>82</v>
      </c>
      <c r="G14" s="16" t="str">
        <f t="shared" si="0"/>
        <v>3.28/km</v>
      </c>
      <c r="H14" s="17">
        <f t="shared" si="1"/>
        <v>0.0029745370370370377</v>
      </c>
      <c r="I14" s="17">
        <f>F14-INDEX($F$4:$F$80,MATCH(D14,$D$4:$D$80,0))</f>
        <v>0.0011689814814814792</v>
      </c>
    </row>
    <row r="15" spans="1:9" s="6" customFormat="1" ht="15" customHeight="1">
      <c r="A15" s="14">
        <v>12</v>
      </c>
      <c r="B15" s="31" t="s">
        <v>83</v>
      </c>
      <c r="C15" s="31" t="s">
        <v>22</v>
      </c>
      <c r="D15" s="32" t="s">
        <v>84</v>
      </c>
      <c r="E15" s="45" t="s">
        <v>14</v>
      </c>
      <c r="F15" s="32" t="s">
        <v>85</v>
      </c>
      <c r="G15" s="16" t="str">
        <f t="shared" si="0"/>
        <v>3.29/km</v>
      </c>
      <c r="H15" s="17">
        <f t="shared" si="1"/>
        <v>0.0030324074074074055</v>
      </c>
      <c r="I15" s="17">
        <f>F15-INDEX($F$4:$F$80,MATCH(D15,$D$4:$D$80,0))</f>
        <v>0</v>
      </c>
    </row>
    <row r="16" spans="1:9" s="6" customFormat="1" ht="15" customHeight="1">
      <c r="A16" s="14">
        <v>13</v>
      </c>
      <c r="B16" s="31" t="s">
        <v>86</v>
      </c>
      <c r="C16" s="31" t="s">
        <v>27</v>
      </c>
      <c r="D16" s="32" t="s">
        <v>87</v>
      </c>
      <c r="E16" s="45" t="s">
        <v>88</v>
      </c>
      <c r="F16" s="32" t="s">
        <v>89</v>
      </c>
      <c r="G16" s="16" t="str">
        <f t="shared" si="0"/>
        <v>3.30/km</v>
      </c>
      <c r="H16" s="17">
        <f t="shared" si="1"/>
        <v>0.0031134259259259275</v>
      </c>
      <c r="I16" s="17">
        <f>F16-INDEX($F$4:$F$80,MATCH(D16,$D$4:$D$80,0))</f>
        <v>0</v>
      </c>
    </row>
    <row r="17" spans="1:9" s="6" customFormat="1" ht="15" customHeight="1">
      <c r="A17" s="14">
        <v>14</v>
      </c>
      <c r="B17" s="31" t="s">
        <v>90</v>
      </c>
      <c r="C17" s="31" t="s">
        <v>38</v>
      </c>
      <c r="D17" s="32" t="s">
        <v>84</v>
      </c>
      <c r="E17" s="45" t="s">
        <v>50</v>
      </c>
      <c r="F17" s="32" t="s">
        <v>91</v>
      </c>
      <c r="G17" s="16" t="str">
        <f t="shared" si="0"/>
        <v>3.31/km</v>
      </c>
      <c r="H17" s="17">
        <f t="shared" si="1"/>
        <v>0.0031712962962962953</v>
      </c>
      <c r="I17" s="17">
        <f>F17-INDEX($F$4:$F$80,MATCH(D17,$D$4:$D$80,0))</f>
        <v>0.00013888888888888978</v>
      </c>
    </row>
    <row r="18" spans="1:9" s="6" customFormat="1" ht="15" customHeight="1">
      <c r="A18" s="14">
        <v>15</v>
      </c>
      <c r="B18" s="31" t="s">
        <v>92</v>
      </c>
      <c r="C18" s="31" t="s">
        <v>93</v>
      </c>
      <c r="D18" s="32" t="s">
        <v>70</v>
      </c>
      <c r="E18" s="45" t="s">
        <v>73</v>
      </c>
      <c r="F18" s="32" t="s">
        <v>94</v>
      </c>
      <c r="G18" s="16" t="str">
        <f t="shared" si="0"/>
        <v>3.31/km</v>
      </c>
      <c r="H18" s="17">
        <f t="shared" si="1"/>
        <v>0.003217592592592593</v>
      </c>
      <c r="I18" s="17">
        <f>F18-INDEX($F$4:$F$80,MATCH(D18,$D$4:$D$80,0))</f>
        <v>0.0014120370370370346</v>
      </c>
    </row>
    <row r="19" spans="1:9" s="6" customFormat="1" ht="15" customHeight="1">
      <c r="A19" s="14">
        <v>16</v>
      </c>
      <c r="B19" s="31" t="s">
        <v>95</v>
      </c>
      <c r="C19" s="31" t="s">
        <v>30</v>
      </c>
      <c r="D19" s="32" t="s">
        <v>84</v>
      </c>
      <c r="E19" s="45" t="s">
        <v>73</v>
      </c>
      <c r="F19" s="32" t="s">
        <v>96</v>
      </c>
      <c r="G19" s="16" t="str">
        <f t="shared" si="0"/>
        <v>3.33/km</v>
      </c>
      <c r="H19" s="17">
        <f t="shared" si="1"/>
        <v>0.0033912037037037036</v>
      </c>
      <c r="I19" s="17">
        <f>F19-INDEX($F$4:$F$80,MATCH(D19,$D$4:$D$80,0))</f>
        <v>0.00035879629629629803</v>
      </c>
    </row>
    <row r="20" spans="1:9" s="6" customFormat="1" ht="15" customHeight="1">
      <c r="A20" s="14">
        <v>17</v>
      </c>
      <c r="B20" s="31" t="s">
        <v>97</v>
      </c>
      <c r="C20" s="31" t="s">
        <v>44</v>
      </c>
      <c r="D20" s="32" t="s">
        <v>70</v>
      </c>
      <c r="E20" s="45" t="s">
        <v>98</v>
      </c>
      <c r="F20" s="32" t="s">
        <v>99</v>
      </c>
      <c r="G20" s="16" t="str">
        <f t="shared" si="0"/>
        <v>3.35/km</v>
      </c>
      <c r="H20" s="17">
        <f t="shared" si="1"/>
        <v>0.003541666666666667</v>
      </c>
      <c r="I20" s="17">
        <f>F20-INDEX($F$4:$F$80,MATCH(D20,$D$4:$D$80,0))</f>
        <v>0.0017361111111111084</v>
      </c>
    </row>
    <row r="21" spans="1:9" s="6" customFormat="1" ht="15" customHeight="1">
      <c r="A21" s="14">
        <v>18</v>
      </c>
      <c r="B21" s="31" t="s">
        <v>100</v>
      </c>
      <c r="C21" s="31" t="s">
        <v>19</v>
      </c>
      <c r="D21" s="32" t="s">
        <v>84</v>
      </c>
      <c r="E21" s="45" t="s">
        <v>17</v>
      </c>
      <c r="F21" s="32" t="s">
        <v>101</v>
      </c>
      <c r="G21" s="16" t="str">
        <f t="shared" si="0"/>
        <v>3.36/km</v>
      </c>
      <c r="H21" s="17">
        <f t="shared" si="1"/>
        <v>0.0036458333333333325</v>
      </c>
      <c r="I21" s="17">
        <f>F21-INDEX($F$4:$F$80,MATCH(D21,$D$4:$D$80,0))</f>
        <v>0.000613425925925927</v>
      </c>
    </row>
    <row r="22" spans="1:9" s="6" customFormat="1" ht="15" customHeight="1">
      <c r="A22" s="14">
        <v>19</v>
      </c>
      <c r="B22" s="31" t="s">
        <v>102</v>
      </c>
      <c r="C22" s="31" t="s">
        <v>36</v>
      </c>
      <c r="D22" s="32" t="s">
        <v>87</v>
      </c>
      <c r="E22" s="45" t="s">
        <v>73</v>
      </c>
      <c r="F22" s="32" t="s">
        <v>103</v>
      </c>
      <c r="G22" s="16" t="str">
        <f t="shared" si="0"/>
        <v>3.38/km</v>
      </c>
      <c r="H22" s="17">
        <f t="shared" si="1"/>
        <v>0.0037847222222222223</v>
      </c>
      <c r="I22" s="17">
        <f>F22-INDEX($F$4:$F$80,MATCH(D22,$D$4:$D$80,0))</f>
        <v>0.0006712962962962948</v>
      </c>
    </row>
    <row r="23" spans="1:9" s="6" customFormat="1" ht="15" customHeight="1">
      <c r="A23" s="14">
        <v>20</v>
      </c>
      <c r="B23" s="31" t="s">
        <v>104</v>
      </c>
      <c r="C23" s="31" t="s">
        <v>13</v>
      </c>
      <c r="D23" s="32" t="s">
        <v>84</v>
      </c>
      <c r="E23" s="45" t="s">
        <v>17</v>
      </c>
      <c r="F23" s="32" t="s">
        <v>105</v>
      </c>
      <c r="G23" s="16" t="str">
        <f t="shared" si="0"/>
        <v>3.39/km</v>
      </c>
      <c r="H23" s="17">
        <f t="shared" si="1"/>
        <v>0.003877314814814818</v>
      </c>
      <c r="I23" s="17">
        <f>F23-INDEX($F$4:$F$80,MATCH(D23,$D$4:$D$80,0))</f>
        <v>0.0008449074074074123</v>
      </c>
    </row>
    <row r="24" spans="1:9" s="6" customFormat="1" ht="15" customHeight="1">
      <c r="A24" s="14">
        <v>21</v>
      </c>
      <c r="B24" s="31" t="s">
        <v>106</v>
      </c>
      <c r="C24" s="31" t="s">
        <v>35</v>
      </c>
      <c r="D24" s="32" t="s">
        <v>84</v>
      </c>
      <c r="E24" s="45" t="s">
        <v>50</v>
      </c>
      <c r="F24" s="32" t="s">
        <v>107</v>
      </c>
      <c r="G24" s="16" t="str">
        <f t="shared" si="0"/>
        <v>3.41/km</v>
      </c>
      <c r="H24" s="17">
        <f t="shared" si="1"/>
        <v>0.004097222222222223</v>
      </c>
      <c r="I24" s="17">
        <f>F24-INDEX($F$4:$F$80,MATCH(D24,$D$4:$D$80,0))</f>
        <v>0.001064814814814817</v>
      </c>
    </row>
    <row r="25" spans="1:9" s="6" customFormat="1" ht="15" customHeight="1">
      <c r="A25" s="14">
        <v>22</v>
      </c>
      <c r="B25" s="31" t="s">
        <v>108</v>
      </c>
      <c r="C25" s="31" t="s">
        <v>23</v>
      </c>
      <c r="D25" s="32" t="s">
        <v>56</v>
      </c>
      <c r="E25" s="45" t="s">
        <v>109</v>
      </c>
      <c r="F25" s="32" t="s">
        <v>110</v>
      </c>
      <c r="G25" s="16" t="str">
        <f t="shared" si="0"/>
        <v>3.41/km</v>
      </c>
      <c r="H25" s="17">
        <f t="shared" si="1"/>
        <v>0.004108796296296296</v>
      </c>
      <c r="I25" s="17">
        <f>F25-INDEX($F$4:$F$80,MATCH(D25,$D$4:$D$80,0))</f>
        <v>0.00346064814814815</v>
      </c>
    </row>
    <row r="26" spans="1:9" s="6" customFormat="1" ht="15" customHeight="1">
      <c r="A26" s="14">
        <v>23</v>
      </c>
      <c r="B26" s="31" t="s">
        <v>111</v>
      </c>
      <c r="C26" s="31" t="s">
        <v>31</v>
      </c>
      <c r="D26" s="32" t="s">
        <v>112</v>
      </c>
      <c r="E26" s="45" t="s">
        <v>73</v>
      </c>
      <c r="F26" s="32" t="s">
        <v>113</v>
      </c>
      <c r="G26" s="16" t="str">
        <f t="shared" si="0"/>
        <v>3.42/km</v>
      </c>
      <c r="H26" s="17">
        <f t="shared" si="1"/>
        <v>0.00412037037037037</v>
      </c>
      <c r="I26" s="17">
        <f>F26-INDEX($F$4:$F$80,MATCH(D26,$D$4:$D$80,0))</f>
        <v>0</v>
      </c>
    </row>
    <row r="27" spans="1:9" s="7" customFormat="1" ht="15" customHeight="1">
      <c r="A27" s="14">
        <v>24</v>
      </c>
      <c r="B27" s="31" t="s">
        <v>114</v>
      </c>
      <c r="C27" s="31" t="s">
        <v>115</v>
      </c>
      <c r="D27" s="32" t="s">
        <v>112</v>
      </c>
      <c r="E27" s="45" t="s">
        <v>14</v>
      </c>
      <c r="F27" s="32" t="s">
        <v>116</v>
      </c>
      <c r="G27" s="16" t="str">
        <f t="shared" si="0"/>
        <v>3.43/km</v>
      </c>
      <c r="H27" s="17">
        <f t="shared" si="1"/>
        <v>0.0042592592592592595</v>
      </c>
      <c r="I27" s="17">
        <f>F27-INDEX($F$4:$F$80,MATCH(D27,$D$4:$D$80,0))</f>
        <v>0.00013888888888888978</v>
      </c>
    </row>
    <row r="28" spans="1:9" s="6" customFormat="1" ht="15" customHeight="1">
      <c r="A28" s="14">
        <v>25</v>
      </c>
      <c r="B28" s="31" t="s">
        <v>117</v>
      </c>
      <c r="C28" s="31" t="s">
        <v>33</v>
      </c>
      <c r="D28" s="32" t="s">
        <v>87</v>
      </c>
      <c r="E28" s="45" t="s">
        <v>73</v>
      </c>
      <c r="F28" s="32" t="s">
        <v>118</v>
      </c>
      <c r="G28" s="16" t="str">
        <f t="shared" si="0"/>
        <v>3.44/km</v>
      </c>
      <c r="H28" s="17">
        <f t="shared" si="1"/>
        <v>0.00429398148148148</v>
      </c>
      <c r="I28" s="17">
        <f>F28-INDEX($F$4:$F$80,MATCH(D28,$D$4:$D$80,0))</f>
        <v>0.0011805555555555527</v>
      </c>
    </row>
    <row r="29" spans="1:9" s="6" customFormat="1" ht="15" customHeight="1">
      <c r="A29" s="14">
        <v>26</v>
      </c>
      <c r="B29" s="31" t="s">
        <v>119</v>
      </c>
      <c r="C29" s="31" t="s">
        <v>40</v>
      </c>
      <c r="D29" s="32" t="s">
        <v>49</v>
      </c>
      <c r="E29" s="45" t="s">
        <v>14</v>
      </c>
      <c r="F29" s="32" t="s">
        <v>120</v>
      </c>
      <c r="G29" s="16" t="str">
        <f t="shared" si="0"/>
        <v>3.44/km</v>
      </c>
      <c r="H29" s="17">
        <f t="shared" si="1"/>
        <v>0.004317129629629631</v>
      </c>
      <c r="I29" s="17">
        <f>F29-INDEX($F$4:$F$80,MATCH(D29,$D$4:$D$80,0))</f>
        <v>0.004317129629629631</v>
      </c>
    </row>
    <row r="30" spans="1:9" s="6" customFormat="1" ht="15" customHeight="1">
      <c r="A30" s="14">
        <v>27</v>
      </c>
      <c r="B30" s="31" t="s">
        <v>121</v>
      </c>
      <c r="C30" s="31" t="s">
        <v>15</v>
      </c>
      <c r="D30" s="32" t="s">
        <v>112</v>
      </c>
      <c r="E30" s="45" t="s">
        <v>73</v>
      </c>
      <c r="F30" s="32" t="s">
        <v>122</v>
      </c>
      <c r="G30" s="16" t="str">
        <f t="shared" si="0"/>
        <v>3.45/km</v>
      </c>
      <c r="H30" s="17">
        <f t="shared" si="1"/>
        <v>0.004421296296296296</v>
      </c>
      <c r="I30" s="17">
        <f>F30-INDEX($F$4:$F$80,MATCH(D30,$D$4:$D$80,0))</f>
        <v>0.0003009259259259267</v>
      </c>
    </row>
    <row r="31" spans="1:9" s="6" customFormat="1" ht="15" customHeight="1">
      <c r="A31" s="14">
        <v>28</v>
      </c>
      <c r="B31" s="31" t="s">
        <v>123</v>
      </c>
      <c r="C31" s="31" t="s">
        <v>12</v>
      </c>
      <c r="D31" s="32" t="s">
        <v>87</v>
      </c>
      <c r="E31" s="45" t="s">
        <v>50</v>
      </c>
      <c r="F31" s="32" t="s">
        <v>124</v>
      </c>
      <c r="G31" s="16" t="str">
        <f t="shared" si="0"/>
        <v>3.46/km</v>
      </c>
      <c r="H31" s="17">
        <f t="shared" si="1"/>
        <v>0.004490740740740741</v>
      </c>
      <c r="I31" s="17">
        <f>F31-INDEX($F$4:$F$80,MATCH(D31,$D$4:$D$80,0))</f>
        <v>0.0013773148148148139</v>
      </c>
    </row>
    <row r="32" spans="1:9" s="6" customFormat="1" ht="15" customHeight="1">
      <c r="A32" s="14">
        <v>29</v>
      </c>
      <c r="B32" s="31" t="s">
        <v>125</v>
      </c>
      <c r="C32" s="31" t="s">
        <v>24</v>
      </c>
      <c r="D32" s="32" t="s">
        <v>70</v>
      </c>
      <c r="E32" s="45" t="s">
        <v>88</v>
      </c>
      <c r="F32" s="32" t="s">
        <v>126</v>
      </c>
      <c r="G32" s="16" t="str">
        <f t="shared" si="0"/>
        <v>3.46/km</v>
      </c>
      <c r="H32" s="17">
        <f aca="true" t="shared" si="2" ref="H32:H80">F32-$F$4</f>
        <v>0.0045138888888888885</v>
      </c>
      <c r="I32" s="17">
        <f>F32-INDEX($F$4:$F$80,MATCH(D32,$D$4:$D$80,0))</f>
        <v>0.00270833333333333</v>
      </c>
    </row>
    <row r="33" spans="1:9" s="6" customFormat="1" ht="15" customHeight="1">
      <c r="A33" s="33">
        <v>30</v>
      </c>
      <c r="B33" s="31" t="s">
        <v>106</v>
      </c>
      <c r="C33" s="31" t="s">
        <v>33</v>
      </c>
      <c r="D33" s="32" t="s">
        <v>84</v>
      </c>
      <c r="E33" s="45" t="s">
        <v>50</v>
      </c>
      <c r="F33" s="32" t="s">
        <v>127</v>
      </c>
      <c r="G33" s="18" t="str">
        <f t="shared" si="0"/>
        <v>3.46/km</v>
      </c>
      <c r="H33" s="34">
        <f t="shared" si="2"/>
        <v>0.004537037037037039</v>
      </c>
      <c r="I33" s="34">
        <f>F33-INDEX($F$4:$F$80,MATCH(D33,$D$4:$D$80,0))</f>
        <v>0.0015046296296296335</v>
      </c>
    </row>
    <row r="34" spans="1:9" s="6" customFormat="1" ht="15" customHeight="1">
      <c r="A34" s="14">
        <v>31</v>
      </c>
      <c r="B34" s="31" t="s">
        <v>128</v>
      </c>
      <c r="C34" s="31" t="s">
        <v>129</v>
      </c>
      <c r="D34" s="32" t="s">
        <v>49</v>
      </c>
      <c r="E34" s="45" t="s">
        <v>50</v>
      </c>
      <c r="F34" s="32" t="s">
        <v>127</v>
      </c>
      <c r="G34" s="16" t="str">
        <f t="shared" si="0"/>
        <v>3.46/km</v>
      </c>
      <c r="H34" s="17">
        <f t="shared" si="2"/>
        <v>0.004537037037037039</v>
      </c>
      <c r="I34" s="17">
        <f>F34-INDEX($F$4:$F$80,MATCH(D34,$D$4:$D$80,0))</f>
        <v>0.004537037037037039</v>
      </c>
    </row>
    <row r="35" spans="1:9" s="6" customFormat="1" ht="15" customHeight="1">
      <c r="A35" s="14">
        <v>32</v>
      </c>
      <c r="B35" s="31" t="s">
        <v>130</v>
      </c>
      <c r="C35" s="31" t="s">
        <v>131</v>
      </c>
      <c r="D35" s="32" t="s">
        <v>132</v>
      </c>
      <c r="E35" s="45" t="s">
        <v>133</v>
      </c>
      <c r="F35" s="32" t="s">
        <v>134</v>
      </c>
      <c r="G35" s="16" t="str">
        <f t="shared" si="0"/>
        <v>3.51/km</v>
      </c>
      <c r="H35" s="17">
        <f t="shared" si="2"/>
        <v>0.004907407407407407</v>
      </c>
      <c r="I35" s="17">
        <f>F35-INDEX($F$4:$F$80,MATCH(D35,$D$4:$D$80,0))</f>
        <v>0</v>
      </c>
    </row>
    <row r="36" spans="1:9" s="6" customFormat="1" ht="15" customHeight="1">
      <c r="A36" s="14">
        <v>33</v>
      </c>
      <c r="B36" s="31" t="s">
        <v>135</v>
      </c>
      <c r="C36" s="31" t="s">
        <v>136</v>
      </c>
      <c r="D36" s="32" t="s">
        <v>137</v>
      </c>
      <c r="E36" s="45" t="s">
        <v>138</v>
      </c>
      <c r="F36" s="32" t="s">
        <v>139</v>
      </c>
      <c r="G36" s="16" t="str">
        <f t="shared" si="0"/>
        <v>3.52/km</v>
      </c>
      <c r="H36" s="17">
        <f t="shared" si="2"/>
        <v>0.005011574074074076</v>
      </c>
      <c r="I36" s="17">
        <f>F36-INDEX($F$4:$F$80,MATCH(D36,$D$4:$D$80,0))</f>
        <v>0</v>
      </c>
    </row>
    <row r="37" spans="1:9" s="6" customFormat="1" ht="15" customHeight="1">
      <c r="A37" s="14">
        <v>34</v>
      </c>
      <c r="B37" s="31" t="s">
        <v>140</v>
      </c>
      <c r="C37" s="31" t="s">
        <v>19</v>
      </c>
      <c r="D37" s="32" t="s">
        <v>84</v>
      </c>
      <c r="E37" s="45" t="s">
        <v>73</v>
      </c>
      <c r="F37" s="32" t="s">
        <v>141</v>
      </c>
      <c r="G37" s="16" t="str">
        <f t="shared" si="0"/>
        <v>3.55/km</v>
      </c>
      <c r="H37" s="17">
        <f t="shared" si="2"/>
        <v>0.0053240740740740766</v>
      </c>
      <c r="I37" s="17">
        <f>F37-INDEX($F$4:$F$80,MATCH(D37,$D$4:$D$80,0))</f>
        <v>0.002291666666666671</v>
      </c>
    </row>
    <row r="38" spans="1:9" s="6" customFormat="1" ht="15" customHeight="1">
      <c r="A38" s="14">
        <v>35</v>
      </c>
      <c r="B38" s="31" t="s">
        <v>142</v>
      </c>
      <c r="C38" s="31" t="s">
        <v>143</v>
      </c>
      <c r="D38" s="32" t="s">
        <v>70</v>
      </c>
      <c r="E38" s="45" t="s">
        <v>53</v>
      </c>
      <c r="F38" s="32" t="s">
        <v>144</v>
      </c>
      <c r="G38" s="16" t="str">
        <f t="shared" si="0"/>
        <v>3.58/km</v>
      </c>
      <c r="H38" s="17">
        <f t="shared" si="2"/>
        <v>0.005567129629629632</v>
      </c>
      <c r="I38" s="17">
        <f>F38-INDEX($F$4:$F$80,MATCH(D38,$D$4:$D$80,0))</f>
        <v>0.0037615740740740734</v>
      </c>
    </row>
    <row r="39" spans="1:9" s="6" customFormat="1" ht="15" customHeight="1">
      <c r="A39" s="14">
        <v>36</v>
      </c>
      <c r="B39" s="31" t="s">
        <v>145</v>
      </c>
      <c r="C39" s="31" t="s">
        <v>146</v>
      </c>
      <c r="D39" s="32" t="s">
        <v>87</v>
      </c>
      <c r="E39" s="45" t="s">
        <v>147</v>
      </c>
      <c r="F39" s="32" t="s">
        <v>148</v>
      </c>
      <c r="G39" s="16" t="str">
        <f t="shared" si="0"/>
        <v>3.59/km</v>
      </c>
      <c r="H39" s="17">
        <f t="shared" si="2"/>
        <v>0.005590277777777779</v>
      </c>
      <c r="I39" s="17">
        <f>F39-INDEX($F$4:$F$80,MATCH(D39,$D$4:$D$80,0))</f>
        <v>0.0024768518518518516</v>
      </c>
    </row>
    <row r="40" spans="1:9" s="6" customFormat="1" ht="15" customHeight="1">
      <c r="A40" s="33">
        <v>37</v>
      </c>
      <c r="B40" s="31" t="s">
        <v>149</v>
      </c>
      <c r="C40" s="31" t="s">
        <v>20</v>
      </c>
      <c r="D40" s="32" t="s">
        <v>49</v>
      </c>
      <c r="E40" s="45" t="s">
        <v>109</v>
      </c>
      <c r="F40" s="32" t="s">
        <v>150</v>
      </c>
      <c r="G40" s="18" t="str">
        <f t="shared" si="0"/>
        <v>3.59/km</v>
      </c>
      <c r="H40" s="34">
        <f t="shared" si="2"/>
        <v>0.0056712962962962975</v>
      </c>
      <c r="I40" s="34">
        <f>F40-INDEX($F$4:$F$80,MATCH(D40,$D$4:$D$80,0))</f>
        <v>0.0056712962962962975</v>
      </c>
    </row>
    <row r="41" spans="1:9" s="6" customFormat="1" ht="15" customHeight="1">
      <c r="A41" s="14">
        <v>38</v>
      </c>
      <c r="B41" s="31" t="s">
        <v>151</v>
      </c>
      <c r="C41" s="31" t="s">
        <v>13</v>
      </c>
      <c r="D41" s="32" t="s">
        <v>87</v>
      </c>
      <c r="E41" s="45" t="s">
        <v>50</v>
      </c>
      <c r="F41" s="32" t="s">
        <v>152</v>
      </c>
      <c r="G41" s="16" t="str">
        <f t="shared" si="0"/>
        <v>4.00/km</v>
      </c>
      <c r="H41" s="17">
        <f t="shared" si="2"/>
        <v>0.005752314814814816</v>
      </c>
      <c r="I41" s="17">
        <f>F41-INDEX($F$4:$F$80,MATCH(D41,$D$4:$D$80,0))</f>
        <v>0.0026388888888888885</v>
      </c>
    </row>
    <row r="42" spans="1:9" s="6" customFormat="1" ht="15" customHeight="1">
      <c r="A42" s="14">
        <v>39</v>
      </c>
      <c r="B42" s="31" t="s">
        <v>153</v>
      </c>
      <c r="C42" s="31" t="s">
        <v>19</v>
      </c>
      <c r="D42" s="32" t="s">
        <v>112</v>
      </c>
      <c r="E42" s="45" t="s">
        <v>17</v>
      </c>
      <c r="F42" s="32" t="s">
        <v>152</v>
      </c>
      <c r="G42" s="16" t="str">
        <f t="shared" si="0"/>
        <v>4.00/km</v>
      </c>
      <c r="H42" s="17">
        <f t="shared" si="2"/>
        <v>0.005752314814814816</v>
      </c>
      <c r="I42" s="17">
        <f>F42-INDEX($F$4:$F$80,MATCH(D42,$D$4:$D$80,0))</f>
        <v>0.0016319444444444463</v>
      </c>
    </row>
    <row r="43" spans="1:9" s="6" customFormat="1" ht="15" customHeight="1">
      <c r="A43" s="14">
        <v>40</v>
      </c>
      <c r="B43" s="31" t="s">
        <v>154</v>
      </c>
      <c r="C43" s="31" t="s">
        <v>155</v>
      </c>
      <c r="D43" s="32" t="s">
        <v>49</v>
      </c>
      <c r="E43" s="45" t="s">
        <v>50</v>
      </c>
      <c r="F43" s="32" t="s">
        <v>152</v>
      </c>
      <c r="G43" s="16" t="str">
        <f t="shared" si="0"/>
        <v>4.00/km</v>
      </c>
      <c r="H43" s="17">
        <f t="shared" si="2"/>
        <v>0.005752314814814816</v>
      </c>
      <c r="I43" s="17">
        <f>F43-INDEX($F$4:$F$80,MATCH(D43,$D$4:$D$80,0))</f>
        <v>0.005752314814814816</v>
      </c>
    </row>
    <row r="44" spans="1:9" s="6" customFormat="1" ht="15" customHeight="1">
      <c r="A44" s="14">
        <v>41</v>
      </c>
      <c r="B44" s="31" t="s">
        <v>156</v>
      </c>
      <c r="C44" s="31" t="s">
        <v>157</v>
      </c>
      <c r="D44" s="32" t="s">
        <v>84</v>
      </c>
      <c r="E44" s="45" t="s">
        <v>73</v>
      </c>
      <c r="F44" s="32" t="s">
        <v>158</v>
      </c>
      <c r="G44" s="16" t="str">
        <f t="shared" si="0"/>
        <v>4.03/km</v>
      </c>
      <c r="H44" s="17">
        <f t="shared" si="2"/>
        <v>0.006006944444444445</v>
      </c>
      <c r="I44" s="17">
        <f>F44-INDEX($F$4:$F$80,MATCH(D44,$D$4:$D$80,0))</f>
        <v>0.0029745370370370394</v>
      </c>
    </row>
    <row r="45" spans="1:9" s="6" customFormat="1" ht="15" customHeight="1">
      <c r="A45" s="33">
        <v>42</v>
      </c>
      <c r="B45" s="31" t="s">
        <v>159</v>
      </c>
      <c r="C45" s="31" t="s">
        <v>26</v>
      </c>
      <c r="D45" s="32" t="s">
        <v>160</v>
      </c>
      <c r="E45" s="45" t="s">
        <v>50</v>
      </c>
      <c r="F45" s="32" t="s">
        <v>161</v>
      </c>
      <c r="G45" s="18" t="str">
        <f t="shared" si="0"/>
        <v>4.05/km</v>
      </c>
      <c r="H45" s="34">
        <f t="shared" si="2"/>
        <v>0.006111111111111114</v>
      </c>
      <c r="I45" s="34">
        <f>F45-INDEX($F$4:$F$80,MATCH(D45,$D$4:$D$80,0))</f>
        <v>0</v>
      </c>
    </row>
    <row r="46" spans="1:9" s="6" customFormat="1" ht="15" customHeight="1">
      <c r="A46" s="14">
        <v>43</v>
      </c>
      <c r="B46" s="31" t="s">
        <v>162</v>
      </c>
      <c r="C46" s="31" t="s">
        <v>163</v>
      </c>
      <c r="D46" s="32" t="s">
        <v>70</v>
      </c>
      <c r="E46" s="45" t="s">
        <v>28</v>
      </c>
      <c r="F46" s="32" t="s">
        <v>164</v>
      </c>
      <c r="G46" s="16" t="str">
        <f t="shared" si="0"/>
        <v>4.05/km</v>
      </c>
      <c r="H46" s="17">
        <f t="shared" si="2"/>
        <v>0.006180555555555559</v>
      </c>
      <c r="I46" s="17">
        <f>F46-INDEX($F$4:$F$80,MATCH(D46,$D$4:$D$80,0))</f>
        <v>0.004375</v>
      </c>
    </row>
    <row r="47" spans="1:9" s="6" customFormat="1" ht="15" customHeight="1">
      <c r="A47" s="14">
        <v>44</v>
      </c>
      <c r="B47" s="31" t="s">
        <v>165</v>
      </c>
      <c r="C47" s="31" t="s">
        <v>166</v>
      </c>
      <c r="D47" s="32" t="s">
        <v>49</v>
      </c>
      <c r="E47" s="45" t="s">
        <v>50</v>
      </c>
      <c r="F47" s="32" t="s">
        <v>167</v>
      </c>
      <c r="G47" s="16" t="str">
        <f t="shared" si="0"/>
        <v>4.06/km</v>
      </c>
      <c r="H47" s="17">
        <f t="shared" si="2"/>
        <v>0.006215277777777776</v>
      </c>
      <c r="I47" s="17">
        <f>F47-INDEX($F$4:$F$80,MATCH(D47,$D$4:$D$80,0))</f>
        <v>0.006215277777777776</v>
      </c>
    </row>
    <row r="48" spans="1:9" s="6" customFormat="1" ht="15" customHeight="1">
      <c r="A48" s="14">
        <v>45</v>
      </c>
      <c r="B48" s="31" t="s">
        <v>168</v>
      </c>
      <c r="C48" s="31" t="s">
        <v>13</v>
      </c>
      <c r="D48" s="32" t="s">
        <v>112</v>
      </c>
      <c r="E48" s="45" t="s">
        <v>73</v>
      </c>
      <c r="F48" s="32" t="s">
        <v>169</v>
      </c>
      <c r="G48" s="16" t="str">
        <f t="shared" si="0"/>
        <v>4.06/km</v>
      </c>
      <c r="H48" s="17">
        <f t="shared" si="2"/>
        <v>0.006226851851851853</v>
      </c>
      <c r="I48" s="17">
        <f>F48-INDEX($F$4:$F$80,MATCH(D48,$D$4:$D$80,0))</f>
        <v>0.0021064814814814835</v>
      </c>
    </row>
    <row r="49" spans="1:9" s="6" customFormat="1" ht="15" customHeight="1">
      <c r="A49" s="14">
        <v>46</v>
      </c>
      <c r="B49" s="31" t="s">
        <v>170</v>
      </c>
      <c r="C49" s="31" t="s">
        <v>171</v>
      </c>
      <c r="D49" s="32" t="s">
        <v>137</v>
      </c>
      <c r="E49" s="45" t="s">
        <v>50</v>
      </c>
      <c r="F49" s="32" t="s">
        <v>172</v>
      </c>
      <c r="G49" s="16" t="str">
        <f t="shared" si="0"/>
        <v>4.07/km</v>
      </c>
      <c r="H49" s="17">
        <f t="shared" si="2"/>
        <v>0.006319444444444445</v>
      </c>
      <c r="I49" s="17">
        <f>F49-INDEX($F$4:$F$80,MATCH(D49,$D$4:$D$80,0))</f>
        <v>0.001307870370370369</v>
      </c>
    </row>
    <row r="50" spans="1:9" s="6" customFormat="1" ht="15" customHeight="1">
      <c r="A50" s="14">
        <v>47</v>
      </c>
      <c r="B50" s="31" t="s">
        <v>173</v>
      </c>
      <c r="C50" s="31" t="s">
        <v>13</v>
      </c>
      <c r="D50" s="32" t="s">
        <v>70</v>
      </c>
      <c r="E50" s="45" t="s">
        <v>174</v>
      </c>
      <c r="F50" s="32" t="s">
        <v>172</v>
      </c>
      <c r="G50" s="16" t="str">
        <f t="shared" si="0"/>
        <v>4.07/km</v>
      </c>
      <c r="H50" s="17">
        <f t="shared" si="2"/>
        <v>0.006319444444444445</v>
      </c>
      <c r="I50" s="17">
        <f>F50-INDEX($F$4:$F$80,MATCH(D50,$D$4:$D$80,0))</f>
        <v>0.004513888888888887</v>
      </c>
    </row>
    <row r="51" spans="1:9" s="6" customFormat="1" ht="15" customHeight="1">
      <c r="A51" s="14">
        <v>48</v>
      </c>
      <c r="B51" s="31" t="s">
        <v>175</v>
      </c>
      <c r="C51" s="31" t="s">
        <v>93</v>
      </c>
      <c r="D51" s="32" t="s">
        <v>87</v>
      </c>
      <c r="E51" s="45" t="s">
        <v>73</v>
      </c>
      <c r="F51" s="32" t="s">
        <v>176</v>
      </c>
      <c r="G51" s="16" t="str">
        <f t="shared" si="0"/>
        <v>4.09/km</v>
      </c>
      <c r="H51" s="17">
        <f t="shared" si="2"/>
        <v>0.006504629629629629</v>
      </c>
      <c r="I51" s="17">
        <f>F51-INDEX($F$4:$F$80,MATCH(D51,$D$4:$D$80,0))</f>
        <v>0.003391203703703702</v>
      </c>
    </row>
    <row r="52" spans="1:9" s="6" customFormat="1" ht="15" customHeight="1">
      <c r="A52" s="14">
        <v>49</v>
      </c>
      <c r="B52" s="31" t="s">
        <v>177</v>
      </c>
      <c r="C52" s="31" t="s">
        <v>30</v>
      </c>
      <c r="D52" s="32" t="s">
        <v>56</v>
      </c>
      <c r="E52" s="45" t="s">
        <v>109</v>
      </c>
      <c r="F52" s="32" t="s">
        <v>178</v>
      </c>
      <c r="G52" s="16" t="str">
        <f t="shared" si="0"/>
        <v>4.14/km</v>
      </c>
      <c r="H52" s="17">
        <f t="shared" si="2"/>
        <v>0.006898148148148148</v>
      </c>
      <c r="I52" s="17">
        <f>F52-INDEX($F$4:$F$80,MATCH(D52,$D$4:$D$80,0))</f>
        <v>0.006250000000000002</v>
      </c>
    </row>
    <row r="53" spans="1:9" s="8" customFormat="1" ht="15" customHeight="1">
      <c r="A53" s="14">
        <v>50</v>
      </c>
      <c r="B53" s="31" t="s">
        <v>179</v>
      </c>
      <c r="C53" s="31" t="s">
        <v>42</v>
      </c>
      <c r="D53" s="32" t="s">
        <v>180</v>
      </c>
      <c r="E53" s="45" t="s">
        <v>181</v>
      </c>
      <c r="F53" s="32" t="s">
        <v>182</v>
      </c>
      <c r="G53" s="16" t="str">
        <f t="shared" si="0"/>
        <v>4.17/km</v>
      </c>
      <c r="H53" s="17">
        <f t="shared" si="2"/>
        <v>0.007222222222222222</v>
      </c>
      <c r="I53" s="17">
        <f>F53-INDEX($F$4:$F$80,MATCH(D53,$D$4:$D$80,0))</f>
        <v>0</v>
      </c>
    </row>
    <row r="54" spans="1:9" s="6" customFormat="1" ht="15" customHeight="1">
      <c r="A54" s="14">
        <v>51</v>
      </c>
      <c r="B54" s="31" t="s">
        <v>183</v>
      </c>
      <c r="C54" s="31" t="s">
        <v>16</v>
      </c>
      <c r="D54" s="32" t="s">
        <v>56</v>
      </c>
      <c r="E54" s="45" t="s">
        <v>184</v>
      </c>
      <c r="F54" s="32" t="s">
        <v>185</v>
      </c>
      <c r="G54" s="16" t="str">
        <f t="shared" si="0"/>
        <v>4.18/km</v>
      </c>
      <c r="H54" s="17">
        <f t="shared" si="2"/>
        <v>0.007280092592592593</v>
      </c>
      <c r="I54" s="17">
        <f>F54-INDEX($F$4:$F$80,MATCH(D54,$D$4:$D$80,0))</f>
        <v>0.006631944444444447</v>
      </c>
    </row>
    <row r="55" spans="1:9" s="6" customFormat="1" ht="15" customHeight="1">
      <c r="A55" s="33">
        <v>52</v>
      </c>
      <c r="B55" s="31" t="s">
        <v>186</v>
      </c>
      <c r="C55" s="31" t="s">
        <v>13</v>
      </c>
      <c r="D55" s="32" t="s">
        <v>187</v>
      </c>
      <c r="E55" s="45" t="s">
        <v>188</v>
      </c>
      <c r="F55" s="32" t="s">
        <v>189</v>
      </c>
      <c r="G55" s="18" t="str">
        <f t="shared" si="0"/>
        <v>4.18/km</v>
      </c>
      <c r="H55" s="34">
        <f t="shared" si="2"/>
        <v>0.00730324074074074</v>
      </c>
      <c r="I55" s="34">
        <f>F55-INDEX($F$4:$F$80,MATCH(D55,$D$4:$D$80,0))</f>
        <v>0</v>
      </c>
    </row>
    <row r="56" spans="1:9" s="6" customFormat="1" ht="15" customHeight="1">
      <c r="A56" s="14">
        <v>53</v>
      </c>
      <c r="B56" s="31" t="s">
        <v>72</v>
      </c>
      <c r="C56" s="31" t="s">
        <v>190</v>
      </c>
      <c r="D56" s="32" t="s">
        <v>87</v>
      </c>
      <c r="E56" s="45" t="s">
        <v>73</v>
      </c>
      <c r="F56" s="32" t="s">
        <v>191</v>
      </c>
      <c r="G56" s="16" t="str">
        <f t="shared" si="0"/>
        <v>4.18/km</v>
      </c>
      <c r="H56" s="17">
        <f t="shared" si="2"/>
        <v>0.007314814814814814</v>
      </c>
      <c r="I56" s="17">
        <f>F56-INDEX($F$4:$F$80,MATCH(D56,$D$4:$D$80,0))</f>
        <v>0.0042013888888888865</v>
      </c>
    </row>
    <row r="57" spans="1:9" s="6" customFormat="1" ht="15" customHeight="1">
      <c r="A57" s="14">
        <v>54</v>
      </c>
      <c r="B57" s="31" t="s">
        <v>192</v>
      </c>
      <c r="C57" s="31" t="s">
        <v>193</v>
      </c>
      <c r="D57" s="32" t="s">
        <v>187</v>
      </c>
      <c r="E57" s="45" t="s">
        <v>188</v>
      </c>
      <c r="F57" s="32" t="s">
        <v>194</v>
      </c>
      <c r="G57" s="16" t="str">
        <f t="shared" si="0"/>
        <v>4.21/km</v>
      </c>
      <c r="H57" s="17">
        <f t="shared" si="2"/>
        <v>0.0075000000000000015</v>
      </c>
      <c r="I57" s="17">
        <f>F57-INDEX($F$4:$F$80,MATCH(D57,$D$4:$D$80,0))</f>
        <v>0.0001967592592592611</v>
      </c>
    </row>
    <row r="58" spans="1:9" s="6" customFormat="1" ht="15" customHeight="1">
      <c r="A58" s="14">
        <v>55</v>
      </c>
      <c r="B58" s="31" t="s">
        <v>195</v>
      </c>
      <c r="C58" s="31" t="s">
        <v>196</v>
      </c>
      <c r="D58" s="32" t="s">
        <v>56</v>
      </c>
      <c r="E58" s="45" t="s">
        <v>181</v>
      </c>
      <c r="F58" s="32" t="s">
        <v>197</v>
      </c>
      <c r="G58" s="16" t="str">
        <f t="shared" si="0"/>
        <v>4.21/km</v>
      </c>
      <c r="H58" s="17">
        <f t="shared" si="2"/>
        <v>0.007523148148148149</v>
      </c>
      <c r="I58" s="17">
        <f>F58-INDEX($F$4:$F$80,MATCH(D58,$D$4:$D$80,0))</f>
        <v>0.006875000000000003</v>
      </c>
    </row>
    <row r="59" spans="1:9" s="6" customFormat="1" ht="15" customHeight="1">
      <c r="A59" s="14">
        <v>56</v>
      </c>
      <c r="B59" s="31" t="s">
        <v>198</v>
      </c>
      <c r="C59" s="31" t="s">
        <v>199</v>
      </c>
      <c r="D59" s="32" t="s">
        <v>56</v>
      </c>
      <c r="E59" s="45" t="s">
        <v>76</v>
      </c>
      <c r="F59" s="32" t="s">
        <v>200</v>
      </c>
      <c r="G59" s="16" t="str">
        <f t="shared" si="0"/>
        <v>4.21/km</v>
      </c>
      <c r="H59" s="17">
        <f t="shared" si="2"/>
        <v>0.007546296296296296</v>
      </c>
      <c r="I59" s="17">
        <f>F59-INDEX($F$4:$F$80,MATCH(D59,$D$4:$D$80,0))</f>
        <v>0.00689814814814815</v>
      </c>
    </row>
    <row r="60" spans="1:9" s="6" customFormat="1" ht="15" customHeight="1">
      <c r="A60" s="14">
        <v>57</v>
      </c>
      <c r="B60" s="31" t="s">
        <v>81</v>
      </c>
      <c r="C60" s="31" t="s">
        <v>41</v>
      </c>
      <c r="D60" s="32" t="s">
        <v>201</v>
      </c>
      <c r="E60" s="45" t="s">
        <v>50</v>
      </c>
      <c r="F60" s="32" t="s">
        <v>202</v>
      </c>
      <c r="G60" s="16" t="str">
        <f t="shared" si="0"/>
        <v>4.22/km</v>
      </c>
      <c r="H60" s="17">
        <f t="shared" si="2"/>
        <v>0.007638888888888888</v>
      </c>
      <c r="I60" s="17">
        <f>F60-INDEX($F$4:$F$80,MATCH(D60,$D$4:$D$80,0))</f>
        <v>0</v>
      </c>
    </row>
    <row r="61" spans="1:9" s="6" customFormat="1" ht="15" customHeight="1">
      <c r="A61" s="14">
        <v>58</v>
      </c>
      <c r="B61" s="31" t="s">
        <v>203</v>
      </c>
      <c r="C61" s="31" t="s">
        <v>34</v>
      </c>
      <c r="D61" s="32" t="s">
        <v>160</v>
      </c>
      <c r="E61" s="45" t="s">
        <v>204</v>
      </c>
      <c r="F61" s="32" t="s">
        <v>205</v>
      </c>
      <c r="G61" s="16" t="str">
        <f t="shared" si="0"/>
        <v>4.23/km</v>
      </c>
      <c r="H61" s="17">
        <f t="shared" si="2"/>
        <v>0.007708333333333336</v>
      </c>
      <c r="I61" s="17">
        <f>F61-INDEX($F$4:$F$80,MATCH(D61,$D$4:$D$80,0))</f>
        <v>0.001597222222222222</v>
      </c>
    </row>
    <row r="62" spans="1:9" s="6" customFormat="1" ht="15" customHeight="1">
      <c r="A62" s="14">
        <v>59</v>
      </c>
      <c r="B62" s="31" t="s">
        <v>206</v>
      </c>
      <c r="C62" s="31" t="s">
        <v>13</v>
      </c>
      <c r="D62" s="32" t="s">
        <v>87</v>
      </c>
      <c r="E62" s="45" t="s">
        <v>73</v>
      </c>
      <c r="F62" s="32" t="s">
        <v>207</v>
      </c>
      <c r="G62" s="16" t="str">
        <f t="shared" si="0"/>
        <v>4.24/km</v>
      </c>
      <c r="H62" s="17">
        <f t="shared" si="2"/>
        <v>0.007824074074074075</v>
      </c>
      <c r="I62" s="17">
        <f>F62-INDEX($F$4:$F$80,MATCH(D62,$D$4:$D$80,0))</f>
        <v>0.004710648148148148</v>
      </c>
    </row>
    <row r="63" spans="1:9" s="6" customFormat="1" ht="15" customHeight="1">
      <c r="A63" s="14">
        <v>60</v>
      </c>
      <c r="B63" s="31" t="s">
        <v>208</v>
      </c>
      <c r="C63" s="31" t="s">
        <v>15</v>
      </c>
      <c r="D63" s="32" t="s">
        <v>137</v>
      </c>
      <c r="E63" s="45" t="s">
        <v>188</v>
      </c>
      <c r="F63" s="32" t="s">
        <v>209</v>
      </c>
      <c r="G63" s="16" t="str">
        <f t="shared" si="0"/>
        <v>4.27/km</v>
      </c>
      <c r="H63" s="17">
        <f t="shared" si="2"/>
        <v>0.008020833333333336</v>
      </c>
      <c r="I63" s="17">
        <f>F63-INDEX($F$4:$F$80,MATCH(D63,$D$4:$D$80,0))</f>
        <v>0.00300925925925926</v>
      </c>
    </row>
    <row r="64" spans="1:9" s="6" customFormat="1" ht="15" customHeight="1">
      <c r="A64" s="14">
        <v>61</v>
      </c>
      <c r="B64" s="31" t="s">
        <v>210</v>
      </c>
      <c r="C64" s="31" t="s">
        <v>25</v>
      </c>
      <c r="D64" s="32" t="s">
        <v>137</v>
      </c>
      <c r="E64" s="45" t="s">
        <v>211</v>
      </c>
      <c r="F64" s="32" t="s">
        <v>212</v>
      </c>
      <c r="G64" s="16" t="str">
        <f t="shared" si="0"/>
        <v>4.28/km</v>
      </c>
      <c r="H64" s="17">
        <f t="shared" si="2"/>
        <v>0.00814814814814815</v>
      </c>
      <c r="I64" s="17">
        <f>F64-INDEX($F$4:$F$80,MATCH(D64,$D$4:$D$80,0))</f>
        <v>0.003136574074074073</v>
      </c>
    </row>
    <row r="65" spans="1:9" s="6" customFormat="1" ht="15" customHeight="1">
      <c r="A65" s="14">
        <v>62</v>
      </c>
      <c r="B65" s="31" t="s">
        <v>213</v>
      </c>
      <c r="C65" s="31" t="s">
        <v>12</v>
      </c>
      <c r="D65" s="32" t="s">
        <v>84</v>
      </c>
      <c r="E65" s="45" t="s">
        <v>73</v>
      </c>
      <c r="F65" s="32" t="s">
        <v>214</v>
      </c>
      <c r="G65" s="16" t="str">
        <f t="shared" si="0"/>
        <v>4.29/km</v>
      </c>
      <c r="H65" s="17">
        <f t="shared" si="2"/>
        <v>0.008263888888888888</v>
      </c>
      <c r="I65" s="17">
        <f>F65-INDEX($F$4:$F$80,MATCH(D65,$D$4:$D$80,0))</f>
        <v>0.005231481481481483</v>
      </c>
    </row>
    <row r="66" spans="1:9" s="6" customFormat="1" ht="15" customHeight="1">
      <c r="A66" s="14">
        <v>63</v>
      </c>
      <c r="B66" s="31" t="s">
        <v>215</v>
      </c>
      <c r="C66" s="31" t="s">
        <v>30</v>
      </c>
      <c r="D66" s="32" t="s">
        <v>70</v>
      </c>
      <c r="E66" s="45" t="s">
        <v>73</v>
      </c>
      <c r="F66" s="32" t="s">
        <v>216</v>
      </c>
      <c r="G66" s="16" t="str">
        <f t="shared" si="0"/>
        <v>4.30/km</v>
      </c>
      <c r="H66" s="17">
        <f t="shared" si="2"/>
        <v>0.00833333333333333</v>
      </c>
      <c r="I66" s="17">
        <f>F66-INDEX($F$4:$F$80,MATCH(D66,$D$4:$D$80,0))</f>
        <v>0.006527777777777771</v>
      </c>
    </row>
    <row r="67" spans="1:9" s="6" customFormat="1" ht="15" customHeight="1">
      <c r="A67" s="14">
        <v>64</v>
      </c>
      <c r="B67" s="31" t="s">
        <v>217</v>
      </c>
      <c r="C67" s="31" t="s">
        <v>218</v>
      </c>
      <c r="D67" s="32" t="s">
        <v>219</v>
      </c>
      <c r="E67" s="45" t="s">
        <v>14</v>
      </c>
      <c r="F67" s="32" t="s">
        <v>216</v>
      </c>
      <c r="G67" s="16" t="str">
        <f t="shared" si="0"/>
        <v>4.30/km</v>
      </c>
      <c r="H67" s="17">
        <f t="shared" si="2"/>
        <v>0.00833333333333333</v>
      </c>
      <c r="I67" s="17">
        <f>F67-INDEX($F$4:$F$80,MATCH(D67,$D$4:$D$80,0))</f>
        <v>0</v>
      </c>
    </row>
    <row r="68" spans="1:9" s="6" customFormat="1" ht="15" customHeight="1">
      <c r="A68" s="14">
        <v>65</v>
      </c>
      <c r="B68" s="31" t="s">
        <v>220</v>
      </c>
      <c r="C68" s="31" t="s">
        <v>37</v>
      </c>
      <c r="D68" s="32" t="s">
        <v>87</v>
      </c>
      <c r="E68" s="45" t="s">
        <v>221</v>
      </c>
      <c r="F68" s="32" t="s">
        <v>222</v>
      </c>
      <c r="G68" s="16" t="str">
        <f aca="true" t="shared" si="3" ref="G68:G80">TEXT(INT((HOUR(F68)*3600+MINUTE(F68)*60+SECOND(F68))/$I$2/60),"0")&amp;"."&amp;TEXT(MOD((HOUR(F68)*3600+MINUTE(F68)*60+SECOND(F68))/$I$2,60),"00")&amp;"/km"</f>
        <v>4.34/km</v>
      </c>
      <c r="H68" s="17">
        <f t="shared" si="2"/>
        <v>0.00865740740740741</v>
      </c>
      <c r="I68" s="17">
        <f>F68-INDEX($F$4:$F$80,MATCH(D68,$D$4:$D$80,0))</f>
        <v>0.005543981481481483</v>
      </c>
    </row>
    <row r="69" spans="1:9" s="6" customFormat="1" ht="15" customHeight="1">
      <c r="A69" s="14">
        <v>66</v>
      </c>
      <c r="B69" s="31" t="s">
        <v>75</v>
      </c>
      <c r="C69" s="31" t="s">
        <v>12</v>
      </c>
      <c r="D69" s="32" t="s">
        <v>137</v>
      </c>
      <c r="E69" s="45" t="s">
        <v>76</v>
      </c>
      <c r="F69" s="32" t="s">
        <v>223</v>
      </c>
      <c r="G69" s="16" t="str">
        <f t="shared" si="3"/>
        <v>4.37/km</v>
      </c>
      <c r="H69" s="17">
        <f t="shared" si="2"/>
        <v>0.008888888888888889</v>
      </c>
      <c r="I69" s="17">
        <f>F69-INDEX($F$4:$F$80,MATCH(D69,$D$4:$D$80,0))</f>
        <v>0.0038773148148148126</v>
      </c>
    </row>
    <row r="70" spans="1:9" s="6" customFormat="1" ht="15" customHeight="1">
      <c r="A70" s="14">
        <v>67</v>
      </c>
      <c r="B70" s="31" t="s">
        <v>149</v>
      </c>
      <c r="C70" s="31" t="s">
        <v>18</v>
      </c>
      <c r="D70" s="32" t="s">
        <v>49</v>
      </c>
      <c r="E70" s="45" t="s">
        <v>109</v>
      </c>
      <c r="F70" s="32" t="s">
        <v>224</v>
      </c>
      <c r="G70" s="16" t="str">
        <f t="shared" si="3"/>
        <v>4.38/km</v>
      </c>
      <c r="H70" s="17">
        <f t="shared" si="2"/>
        <v>0.009039351851851849</v>
      </c>
      <c r="I70" s="17">
        <f>F70-INDEX($F$4:$F$80,MATCH(D70,$D$4:$D$80,0))</f>
        <v>0.009039351851851849</v>
      </c>
    </row>
    <row r="71" spans="1:9" s="6" customFormat="1" ht="15" customHeight="1">
      <c r="A71" s="14">
        <v>68</v>
      </c>
      <c r="B71" s="31" t="s">
        <v>225</v>
      </c>
      <c r="C71" s="31" t="s">
        <v>226</v>
      </c>
      <c r="D71" s="32" t="s">
        <v>227</v>
      </c>
      <c r="E71" s="45" t="s">
        <v>228</v>
      </c>
      <c r="F71" s="32" t="s">
        <v>229</v>
      </c>
      <c r="G71" s="16" t="str">
        <f t="shared" si="3"/>
        <v>4.39/km</v>
      </c>
      <c r="H71" s="17">
        <f t="shared" si="2"/>
        <v>0.0090625</v>
      </c>
      <c r="I71" s="17">
        <f>F71-INDEX($F$4:$F$80,MATCH(D71,$D$4:$D$80,0))</f>
        <v>0</v>
      </c>
    </row>
    <row r="72" spans="1:9" s="6" customFormat="1" ht="15" customHeight="1">
      <c r="A72" s="14">
        <v>69</v>
      </c>
      <c r="B72" s="31" t="s">
        <v>230</v>
      </c>
      <c r="C72" s="31" t="s">
        <v>16</v>
      </c>
      <c r="D72" s="32" t="s">
        <v>70</v>
      </c>
      <c r="E72" s="45" t="s">
        <v>133</v>
      </c>
      <c r="F72" s="32" t="s">
        <v>231</v>
      </c>
      <c r="G72" s="16" t="str">
        <f t="shared" si="3"/>
        <v>4.40/km</v>
      </c>
      <c r="H72" s="17">
        <f t="shared" si="2"/>
        <v>0.009166666666666668</v>
      </c>
      <c r="I72" s="17">
        <f>F72-INDEX($F$4:$F$80,MATCH(D72,$D$4:$D$80,0))</f>
        <v>0.00736111111111111</v>
      </c>
    </row>
    <row r="73" spans="1:9" s="6" customFormat="1" ht="15" customHeight="1">
      <c r="A73" s="33">
        <v>70</v>
      </c>
      <c r="B73" s="31" t="s">
        <v>232</v>
      </c>
      <c r="C73" s="31" t="s">
        <v>233</v>
      </c>
      <c r="D73" s="32" t="s">
        <v>227</v>
      </c>
      <c r="E73" s="45" t="s">
        <v>234</v>
      </c>
      <c r="F73" s="32" t="s">
        <v>235</v>
      </c>
      <c r="G73" s="18" t="str">
        <f t="shared" si="3"/>
        <v>4.41/km</v>
      </c>
      <c r="H73" s="34">
        <f t="shared" si="2"/>
        <v>0.009293981481481481</v>
      </c>
      <c r="I73" s="34">
        <f>F73-INDEX($F$4:$F$80,MATCH(D73,$D$4:$D$80,0))</f>
        <v>0.00023148148148148182</v>
      </c>
    </row>
    <row r="74" spans="1:9" s="6" customFormat="1" ht="15" customHeight="1">
      <c r="A74" s="14">
        <v>71</v>
      </c>
      <c r="B74" s="31" t="s">
        <v>236</v>
      </c>
      <c r="C74" s="31" t="s">
        <v>31</v>
      </c>
      <c r="D74" s="32" t="s">
        <v>137</v>
      </c>
      <c r="E74" s="45" t="s">
        <v>237</v>
      </c>
      <c r="F74" s="32" t="s">
        <v>238</v>
      </c>
      <c r="G74" s="16" t="str">
        <f t="shared" si="3"/>
        <v>4.47/km</v>
      </c>
      <c r="H74" s="17">
        <f t="shared" si="2"/>
        <v>0.009756944444444448</v>
      </c>
      <c r="I74" s="17">
        <f>F74-INDEX($F$4:$F$80,MATCH(D74,$D$4:$D$80,0))</f>
        <v>0.004745370370370372</v>
      </c>
    </row>
    <row r="75" spans="1:9" s="6" customFormat="1" ht="15" customHeight="1">
      <c r="A75" s="14">
        <v>72</v>
      </c>
      <c r="B75" s="31" t="s">
        <v>239</v>
      </c>
      <c r="C75" s="31" t="s">
        <v>240</v>
      </c>
      <c r="D75" s="32" t="s">
        <v>180</v>
      </c>
      <c r="E75" s="45" t="s">
        <v>17</v>
      </c>
      <c r="F75" s="32" t="s">
        <v>241</v>
      </c>
      <c r="G75" s="16" t="str">
        <f t="shared" si="3"/>
        <v>4.49/km</v>
      </c>
      <c r="H75" s="17">
        <f t="shared" si="2"/>
        <v>0.009976851851851853</v>
      </c>
      <c r="I75" s="17">
        <f>F75-INDEX($F$4:$F$80,MATCH(D75,$D$4:$D$80,0))</f>
        <v>0.002754629629629631</v>
      </c>
    </row>
    <row r="76" spans="1:9" s="6" customFormat="1" ht="15" customHeight="1">
      <c r="A76" s="14">
        <v>73</v>
      </c>
      <c r="B76" s="31" t="s">
        <v>242</v>
      </c>
      <c r="C76" s="31" t="s">
        <v>43</v>
      </c>
      <c r="D76" s="32" t="s">
        <v>227</v>
      </c>
      <c r="E76" s="45" t="s">
        <v>14</v>
      </c>
      <c r="F76" s="32" t="s">
        <v>243</v>
      </c>
      <c r="G76" s="16" t="str">
        <f t="shared" si="3"/>
        <v>4.53/km</v>
      </c>
      <c r="H76" s="17">
        <f t="shared" si="2"/>
        <v>0.010300925925925927</v>
      </c>
      <c r="I76" s="17">
        <f>F76-INDEX($F$4:$F$80,MATCH(D76,$D$4:$D$80,0))</f>
        <v>0.0012384259259259275</v>
      </c>
    </row>
    <row r="77" spans="1:9" s="6" customFormat="1" ht="15" customHeight="1">
      <c r="A77" s="14">
        <v>74</v>
      </c>
      <c r="B77" s="31" t="s">
        <v>244</v>
      </c>
      <c r="C77" s="31" t="s">
        <v>245</v>
      </c>
      <c r="D77" s="32" t="s">
        <v>201</v>
      </c>
      <c r="E77" s="45" t="s">
        <v>73</v>
      </c>
      <c r="F77" s="32" t="s">
        <v>246</v>
      </c>
      <c r="G77" s="16" t="str">
        <f t="shared" si="3"/>
        <v>5.04/km</v>
      </c>
      <c r="H77" s="17">
        <f t="shared" si="2"/>
        <v>0.011261574074074075</v>
      </c>
      <c r="I77" s="17">
        <f>F77-INDEX($F$4:$F$80,MATCH(D77,$D$4:$D$80,0))</f>
        <v>0.003622685185185187</v>
      </c>
    </row>
    <row r="78" spans="1:9" s="6" customFormat="1" ht="15" customHeight="1">
      <c r="A78" s="14">
        <v>75</v>
      </c>
      <c r="B78" s="31" t="s">
        <v>45</v>
      </c>
      <c r="C78" s="31" t="s">
        <v>247</v>
      </c>
      <c r="D78" s="32" t="s">
        <v>160</v>
      </c>
      <c r="E78" s="45" t="s">
        <v>14</v>
      </c>
      <c r="F78" s="32" t="s">
        <v>248</v>
      </c>
      <c r="G78" s="16" t="str">
        <f t="shared" si="3"/>
        <v>5.13/km</v>
      </c>
      <c r="H78" s="17">
        <f t="shared" si="2"/>
        <v>0.012060185185185186</v>
      </c>
      <c r="I78" s="17">
        <f>F78-INDEX($F$4:$F$80,MATCH(D78,$D$4:$D$80,0))</f>
        <v>0.005949074074074072</v>
      </c>
    </row>
    <row r="79" spans="1:9" s="6" customFormat="1" ht="15" customHeight="1">
      <c r="A79" s="14">
        <v>76</v>
      </c>
      <c r="B79" s="31" t="s">
        <v>249</v>
      </c>
      <c r="C79" s="31" t="s">
        <v>79</v>
      </c>
      <c r="D79" s="32" t="s">
        <v>227</v>
      </c>
      <c r="E79" s="45" t="s">
        <v>250</v>
      </c>
      <c r="F79" s="32" t="s">
        <v>251</v>
      </c>
      <c r="G79" s="16" t="str">
        <f t="shared" si="3"/>
        <v>5.20/km</v>
      </c>
      <c r="H79" s="17">
        <f t="shared" si="2"/>
        <v>0.012673611111111113</v>
      </c>
      <c r="I79" s="17">
        <f>F79-INDEX($F$4:$F$80,MATCH(D79,$D$4:$D$80,0))</f>
        <v>0.0036111111111111135</v>
      </c>
    </row>
    <row r="80" spans="1:9" s="8" customFormat="1" ht="15" customHeight="1">
      <c r="A80" s="19">
        <v>77</v>
      </c>
      <c r="B80" s="35" t="s">
        <v>0</v>
      </c>
      <c r="C80" s="35" t="s">
        <v>19</v>
      </c>
      <c r="D80" s="36" t="s">
        <v>252</v>
      </c>
      <c r="E80" s="46" t="s">
        <v>14</v>
      </c>
      <c r="F80" s="36" t="s">
        <v>253</v>
      </c>
      <c r="G80" s="21" t="str">
        <f t="shared" si="3"/>
        <v>6.45/km</v>
      </c>
      <c r="H80" s="22">
        <f t="shared" si="2"/>
        <v>0.020046296296296298</v>
      </c>
      <c r="I80" s="22">
        <f>F80-INDEX($F$4:$F$80,MATCH(D80,$D$4:$D$80,0))</f>
        <v>0</v>
      </c>
    </row>
  </sheetData>
  <sheetProtection/>
  <autoFilter ref="A3:I8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8" t="str">
        <f>Individuale!A1</f>
        <v>Corri Laghi 1ª prova</v>
      </c>
      <c r="B1" s="28"/>
      <c r="C1" s="28"/>
    </row>
    <row r="2" spans="1:3" ht="33" customHeight="1">
      <c r="A2" s="29" t="str">
        <f>Individuale!A2&amp;" km. "&amp;Individuale!I2</f>
        <v>Lago di Bolsena - Capodimonte (VT) Italia  - Domenica 16/10/2011 km. 7,5</v>
      </c>
      <c r="B2" s="29"/>
      <c r="C2" s="29"/>
    </row>
    <row r="3" spans="1:3" ht="24.75" customHeight="1">
      <c r="A3" s="9" t="s">
        <v>2</v>
      </c>
      <c r="B3" s="5" t="s">
        <v>6</v>
      </c>
      <c r="C3" s="5" t="s">
        <v>11</v>
      </c>
    </row>
    <row r="4" spans="1:3" ht="15" customHeight="1">
      <c r="A4" s="12">
        <v>1</v>
      </c>
      <c r="B4" s="11" t="s">
        <v>73</v>
      </c>
      <c r="C4" s="23">
        <v>16</v>
      </c>
    </row>
    <row r="5" spans="1:3" ht="15" customHeight="1">
      <c r="A5" s="16">
        <v>2</v>
      </c>
      <c r="B5" s="15" t="s">
        <v>50</v>
      </c>
      <c r="C5" s="24">
        <v>15</v>
      </c>
    </row>
    <row r="6" spans="1:3" ht="15" customHeight="1">
      <c r="A6" s="16">
        <v>3</v>
      </c>
      <c r="B6" s="15" t="s">
        <v>14</v>
      </c>
      <c r="C6" s="24">
        <v>7</v>
      </c>
    </row>
    <row r="7" spans="1:3" ht="15" customHeight="1">
      <c r="A7" s="16">
        <v>4</v>
      </c>
      <c r="B7" s="15" t="s">
        <v>17</v>
      </c>
      <c r="C7" s="24">
        <v>5</v>
      </c>
    </row>
    <row r="8" spans="1:3" ht="15" customHeight="1">
      <c r="A8" s="18">
        <v>5</v>
      </c>
      <c r="B8" s="15" t="s">
        <v>109</v>
      </c>
      <c r="C8" s="24">
        <v>4</v>
      </c>
    </row>
    <row r="9" spans="1:3" ht="15" customHeight="1">
      <c r="A9" s="16">
        <v>6</v>
      </c>
      <c r="B9" s="15" t="s">
        <v>76</v>
      </c>
      <c r="C9" s="24">
        <v>3</v>
      </c>
    </row>
    <row r="10" spans="1:3" ht="15" customHeight="1">
      <c r="A10" s="16">
        <v>7</v>
      </c>
      <c r="B10" s="15" t="s">
        <v>188</v>
      </c>
      <c r="C10" s="24">
        <v>3</v>
      </c>
    </row>
    <row r="11" spans="1:3" ht="15" customHeight="1">
      <c r="A11" s="16">
        <v>8</v>
      </c>
      <c r="B11" s="15" t="s">
        <v>181</v>
      </c>
      <c r="C11" s="24">
        <v>2</v>
      </c>
    </row>
    <row r="12" spans="1:3" ht="15" customHeight="1">
      <c r="A12" s="16">
        <v>9</v>
      </c>
      <c r="B12" s="15" t="s">
        <v>53</v>
      </c>
      <c r="C12" s="24">
        <v>2</v>
      </c>
    </row>
    <row r="13" spans="1:3" ht="15" customHeight="1">
      <c r="A13" s="16">
        <v>10</v>
      </c>
      <c r="B13" s="15" t="s">
        <v>133</v>
      </c>
      <c r="C13" s="24">
        <v>2</v>
      </c>
    </row>
    <row r="14" spans="1:3" ht="15" customHeight="1">
      <c r="A14" s="16">
        <v>11</v>
      </c>
      <c r="B14" s="15" t="s">
        <v>28</v>
      </c>
      <c r="C14" s="24">
        <v>2</v>
      </c>
    </row>
    <row r="15" spans="1:3" ht="15" customHeight="1">
      <c r="A15" s="16">
        <v>12</v>
      </c>
      <c r="B15" s="15" t="s">
        <v>88</v>
      </c>
      <c r="C15" s="24">
        <v>2</v>
      </c>
    </row>
    <row r="16" spans="1:3" ht="15" customHeight="1">
      <c r="A16" s="16">
        <v>13</v>
      </c>
      <c r="B16" s="15" t="s">
        <v>228</v>
      </c>
      <c r="C16" s="24">
        <v>1</v>
      </c>
    </row>
    <row r="17" spans="1:3" ht="15" customHeight="1">
      <c r="A17" s="16">
        <v>14</v>
      </c>
      <c r="B17" s="15" t="s">
        <v>234</v>
      </c>
      <c r="C17" s="24">
        <v>1</v>
      </c>
    </row>
    <row r="18" spans="1:3" ht="15" customHeight="1">
      <c r="A18" s="16">
        <v>15</v>
      </c>
      <c r="B18" s="15" t="s">
        <v>250</v>
      </c>
      <c r="C18" s="24">
        <v>1</v>
      </c>
    </row>
    <row r="19" spans="1:3" ht="15" customHeight="1">
      <c r="A19" s="16">
        <v>16</v>
      </c>
      <c r="B19" s="15" t="s">
        <v>211</v>
      </c>
      <c r="C19" s="24">
        <v>1</v>
      </c>
    </row>
    <row r="20" spans="1:3" ht="15" customHeight="1">
      <c r="A20" s="16">
        <v>17</v>
      </c>
      <c r="B20" s="15" t="s">
        <v>237</v>
      </c>
      <c r="C20" s="24">
        <v>1</v>
      </c>
    </row>
    <row r="21" spans="1:3" ht="15" customHeight="1">
      <c r="A21" s="16">
        <v>18</v>
      </c>
      <c r="B21" s="15" t="s">
        <v>204</v>
      </c>
      <c r="C21" s="24">
        <v>1</v>
      </c>
    </row>
    <row r="22" spans="1:3" ht="15" customHeight="1">
      <c r="A22" s="16">
        <v>19</v>
      </c>
      <c r="B22" s="15" t="s">
        <v>174</v>
      </c>
      <c r="C22" s="24">
        <v>1</v>
      </c>
    </row>
    <row r="23" spans="1:3" ht="15" customHeight="1">
      <c r="A23" s="16">
        <v>20</v>
      </c>
      <c r="B23" s="15" t="s">
        <v>98</v>
      </c>
      <c r="C23" s="24">
        <v>1</v>
      </c>
    </row>
    <row r="24" spans="1:3" ht="15" customHeight="1">
      <c r="A24" s="16">
        <v>21</v>
      </c>
      <c r="B24" s="15" t="s">
        <v>138</v>
      </c>
      <c r="C24" s="24">
        <v>1</v>
      </c>
    </row>
    <row r="25" spans="1:3" ht="15" customHeight="1">
      <c r="A25" s="16">
        <v>22</v>
      </c>
      <c r="B25" s="15" t="s">
        <v>147</v>
      </c>
      <c r="C25" s="24">
        <v>1</v>
      </c>
    </row>
    <row r="26" spans="1:3" ht="15" customHeight="1">
      <c r="A26" s="16">
        <v>23</v>
      </c>
      <c r="B26" s="15" t="s">
        <v>184</v>
      </c>
      <c r="C26" s="24">
        <v>1</v>
      </c>
    </row>
    <row r="27" spans="1:3" ht="15" customHeight="1">
      <c r="A27" s="16">
        <v>24</v>
      </c>
      <c r="B27" s="15" t="s">
        <v>59</v>
      </c>
      <c r="C27" s="24">
        <v>1</v>
      </c>
    </row>
    <row r="28" spans="1:3" ht="15" customHeight="1">
      <c r="A28" s="16">
        <v>25</v>
      </c>
      <c r="B28" s="15" t="s">
        <v>221</v>
      </c>
      <c r="C28" s="24">
        <v>1</v>
      </c>
    </row>
    <row r="29" spans="1:3" ht="15" customHeight="1">
      <c r="A29" s="21">
        <v>26</v>
      </c>
      <c r="B29" s="20" t="s">
        <v>64</v>
      </c>
      <c r="C29" s="2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2011-10-25T14:57:35Z</dcterms:created>
  <dcterms:modified xsi:type="dcterms:W3CDTF">2011-10-25T15:04:38Z</dcterms:modified>
  <cp:category/>
  <cp:version/>
  <cp:contentType/>
  <cp:contentStatus/>
</cp:coreProperties>
</file>